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80" windowHeight="10800"/>
  </bookViews>
  <sheets>
    <sheet name="BOM Netherland" sheetId="1" r:id="rId1"/>
  </sheets>
  <calcPr calcId="144525"/>
</workbook>
</file>

<file path=xl/sharedStrings.xml><?xml version="1.0" encoding="utf-8"?>
<sst xmlns="http://schemas.openxmlformats.org/spreadsheetml/2006/main" count="157">
  <si>
    <t>Type</t>
  </si>
  <si>
    <t>Item</t>
  </si>
  <si>
    <t>Qty.</t>
  </si>
  <si>
    <t>URL (Europe)</t>
  </si>
  <si>
    <t>Price</t>
  </si>
  <si>
    <t>Part/Assembly Number</t>
  </si>
  <si>
    <t>Notes</t>
  </si>
  <si>
    <t>Service</t>
  </si>
  <si>
    <t>gears keyway machining</t>
  </si>
  <si>
    <t>https://www.gta.nl/</t>
  </si>
  <si>
    <t>SHRPRO-V1 1100.03-A, SHRPRO-V1 1100.04-A</t>
  </si>
  <si>
    <t>Beams and Sheets</t>
  </si>
  <si>
    <t>mild steel, OD19mm x ID16mm</t>
  </si>
  <si>
    <t>0,3m</t>
  </si>
  <si>
    <t>https://www.danielsmetalen.nl/prijslijst_constructiestalen_plaatmaterialen.pdf#page=1</t>
  </si>
  <si>
    <t>SHRPRO-V1 1100.05-A</t>
  </si>
  <si>
    <t>mild steel, OD16mm x ID12mm</t>
  </si>
  <si>
    <t>2,1m</t>
  </si>
  <si>
    <t>SHRPRO-V1 1110.13-A</t>
  </si>
  <si>
    <t>mild steel, Tube 40 x 40 x 3mm</t>
  </si>
  <si>
    <t>6m</t>
  </si>
  <si>
    <t>SHRPRO-V1 1410.00-A</t>
  </si>
  <si>
    <t>mild steel, Tube 40 x 80 x 3mm</t>
  </si>
  <si>
    <t>laser cut, V4 shredder mild steel &amp; Hardox</t>
  </si>
  <si>
    <t>ALL</t>
  </si>
  <si>
    <t>https://www.247tailorsteel.com/en/cnc-laser-cutting</t>
  </si>
  <si>
    <t>See DXF folder</t>
  </si>
  <si>
    <t xml:space="preserve">mild steel, 50mm Hex Bar C45    </t>
  </si>
  <si>
    <t>1,8m</t>
  </si>
  <si>
    <t>https://www.acier-detail-decoupe.fr/aciers-doux/2783-acier-etire-mi-dur-a60c45.html</t>
  </si>
  <si>
    <t>SHRPRO-V1 1120.13-A / SHRPRO-V1 1130.02-A</t>
  </si>
  <si>
    <t>Fastners</t>
  </si>
  <si>
    <t>DIN 912 M16 x 40</t>
  </si>
  <si>
    <t>https://shop.eriks.nl/en/fasteners-bolts-socket-head-cap-screws-fillister-head-screws/din912-hex-socket-head-cap-screw-steel-8-8-zinc-plated-m16x40mm-23241310/</t>
  </si>
  <si>
    <t>SHRPRO-V1 22</t>
  </si>
  <si>
    <t>DIN 912 M16 x 30</t>
  </si>
  <si>
    <t>https://shop.eriks.nl/en/fasteners-bolts-socket-head-cap-screws-fillister-head-screws/din912-hex-socket-head-cap-screw-steel-8-8-zinc-plated-m16x30mm-23241308/</t>
  </si>
  <si>
    <t>SHRPRO-V1 23</t>
  </si>
  <si>
    <t>M16 Washer</t>
  </si>
  <si>
    <t>https://shop.eriks.nl/en/fasteners-washers-plain-washers/flat-washer-steel-electrolytic-zinc-plated-din-125-m16-23256098/</t>
  </si>
  <si>
    <t>SHRPRO-V1 24</t>
  </si>
  <si>
    <t>DIN 912 M5 x 12mm</t>
  </si>
  <si>
    <t>https://shop.eriks.nl/en/fasteners-bolts-socket-head-cap-screws-fillister-head-screws/din912-hex-socket-head-cap-screw-steel-8-8-zinc-plated-m5x12mm-23241187/</t>
  </si>
  <si>
    <t>SHRPRO-V1 25</t>
  </si>
  <si>
    <t>M6 Washer</t>
  </si>
  <si>
    <t>https://shop.eriks.nl/en/fasteners-washers-plain-washers/flat-washer-steel-electrolytic-zinc-plated-din-125-m6-23256090/</t>
  </si>
  <si>
    <t>SHRPRO-V1 26</t>
  </si>
  <si>
    <t>DIN 912 M6 x 12mm</t>
  </si>
  <si>
    <t>https://shop.eriks.nl/en/fasteners-bolts-socket-head-cap-screws-fillister-head-screws/din912-hex-socket-head-cap-screw-steel-8-8-zinc-plated-m6x12mm-23241203/</t>
  </si>
  <si>
    <t>SHRPRO-V1 27</t>
  </si>
  <si>
    <t>M6 Nut</t>
  </si>
  <si>
    <t>https://shop.eriks.nl/en/fasteners-nuts-hexagonal-full-nuts/hex-nut-din934-steel-10-9-m6-23238448/</t>
  </si>
  <si>
    <t>SHRPRO-V1 28</t>
  </si>
  <si>
    <t>M12 Threaded bar</t>
  </si>
  <si>
    <t>https://shop.eriks.nl/en/fasteners-threaded-rods-and-ends-threaded-rods/din975-10-9-m12-1-threaded-rods-length-1m-23247427/</t>
  </si>
  <si>
    <t>SHRPRO-V1 1110.14-A, SHRPRO-V1 1110.15-A</t>
  </si>
  <si>
    <t>M12 Washer</t>
  </si>
  <si>
    <t>https://shop.eriks.nl/en/fasteners-washers-plain-washers/flat-washer-steel-electrolytic-zinc-plated-din-125-m12-23256124/</t>
  </si>
  <si>
    <t>M12 Nut</t>
  </si>
  <si>
    <t>https://shop.eriks.nl/en/fasteners-nuts-hexagonal-full-nuts/hex-nut-din934-steel-10-9-m12-23238451/</t>
  </si>
  <si>
    <t>SHRPRO-V1 29</t>
  </si>
  <si>
    <t>DIN 933 M10 x 40mm</t>
  </si>
  <si>
    <t>https://shop.eriks.nl/en/fasteners-bolts-hexagonal-bolts-hexagon-set-screws/din933-10-10-9-m10x40-100-zeskanttapbout-volledige-draad-23238289/</t>
  </si>
  <si>
    <t>SHRPRO-V1 30</t>
  </si>
  <si>
    <t>M10 Nut</t>
  </si>
  <si>
    <t>https://shop.eriks.nl/en/fasteners-nuts-hexagonal-full-nuts/hex-nut-din934-steel-10-9-m10-23238450/</t>
  </si>
  <si>
    <t>SHRPRO-V1 31</t>
  </si>
  <si>
    <t>Slotted round nut DIN 1804 M50X1,50</t>
  </si>
  <si>
    <t>https://shop.eriks.nl/en/fasteners-nuts-round-nuts/d1804w-5-slott-rnd-nt-mf-m50x1-50-5-23244943/</t>
  </si>
  <si>
    <t>SHRPRO-V1 01</t>
  </si>
  <si>
    <t>Motor</t>
  </si>
  <si>
    <t>3 kW motor, with Bevelgear Type</t>
  </si>
  <si>
    <t>https://www.yr.com.tr/gst/mdk/formK-a.aspx</t>
  </si>
  <si>
    <t>SHRPRO-V1 03</t>
  </si>
  <si>
    <r>
      <rPr>
        <b/>
        <sz val="10"/>
        <color rgb="FFFF0000"/>
        <rFont val="Karla"/>
        <charset val="134"/>
      </rPr>
      <t>OR</t>
    </r>
    <r>
      <rPr>
        <sz val="10"/>
        <color rgb="FFFF0000"/>
        <rFont val="Karla"/>
        <charset val="134"/>
      </rPr>
      <t xml:space="preserve"> 2,2 kW motor, with Bevelgear Type</t>
    </r>
  </si>
  <si>
    <t>Electronics</t>
  </si>
  <si>
    <t>full bridge rectifier 1A (DF10-G)</t>
  </si>
  <si>
    <t>https://nl.rs-online.com/web/p/bridge-rectifiers/1699141/</t>
  </si>
  <si>
    <t>NA</t>
  </si>
  <si>
    <t>100uF capacitor 10V</t>
  </si>
  <si>
    <t>https://nl.rs-online.com/web/p/aluminium-capacitors/7076530/</t>
  </si>
  <si>
    <t>10k resistors 1/4W</t>
  </si>
  <si>
    <t>https://nl.rs-online.com/web/p/through-hole-fixed-resistors/1663958/</t>
  </si>
  <si>
    <t>100k resistor 1/4W</t>
  </si>
  <si>
    <t>https://nl.rs-online.com/web/p/through-hole-fixed-resistors/7077824/</t>
  </si>
  <si>
    <t>2.2mF capacitor 10V</t>
  </si>
  <si>
    <t>https://nl.rs-online.com/web/p/aluminium-capacitors/7110860/</t>
  </si>
  <si>
    <t>Arduino nano</t>
  </si>
  <si>
    <t>https://store.arduino.cc/arduino-nano</t>
  </si>
  <si>
    <t>SHRPRO-V1 10</t>
  </si>
  <si>
    <t>5V 2 channels relay module 250VAC</t>
  </si>
  <si>
    <t>https://www.ebay.com/itm/5V-Two-2-Channel-Relay-Module-With-optocoupler-For-PIC-AVR-DSP-ARM-Arduino/192724853675?epid=734905713&amp;hash=item2cdf4be3ab:g:9QsAAOSwEX5b7YCh</t>
  </si>
  <si>
    <t>SHRPRO-V1 11</t>
  </si>
  <si>
    <t>ACS712 30A hall effect sensor module</t>
  </si>
  <si>
    <t>https://www.conrad.com/p/current-sensor-me067-iduino-me067-1616236</t>
  </si>
  <si>
    <t>SHRPRO-V1 12</t>
  </si>
  <si>
    <t>3 position toggle switch</t>
  </si>
  <si>
    <t>https://nl.rs-online.com/web/p/rotary-cam-switches/2579570/</t>
  </si>
  <si>
    <t>SHRPRO-V1 13</t>
  </si>
  <si>
    <t>3 phase general switch</t>
  </si>
  <si>
    <t>https://nl.rs-online.com/web/p/non-fused-switch-disconnectors/0466148/</t>
  </si>
  <si>
    <t>SHRPRO-V1 14</t>
  </si>
  <si>
    <t>Emergency stop switch with 3 NC connections</t>
  </si>
  <si>
    <t>https://nl.rs-online.com/web/p/emergency-stop-push-buttons/8337032/</t>
  </si>
  <si>
    <t>SHRPRO-V1 15</t>
  </si>
  <si>
    <t>Motor protective circuit breaker, 6,8 Amps</t>
  </si>
  <si>
    <t>https://nl.rs-online.com/web/p/motor-protection-circuit-breakers/7740146/</t>
  </si>
  <si>
    <t>SHRPRO-V1 16</t>
  </si>
  <si>
    <t>3 phase contactors, 3 NO and 1 NC connections</t>
  </si>
  <si>
    <t>https://nl.rs-online.com/web/p/contactors/3927835/</t>
  </si>
  <si>
    <t>SHRPRO-V1 17</t>
  </si>
  <si>
    <t>5V 500mA power supply</t>
  </si>
  <si>
    <t>https://nl.rs-online.com/web/p/din-rail-power-supplies/1368304/</t>
  </si>
  <si>
    <t>SHRPRO-V1 18</t>
  </si>
  <si>
    <t>Cable gland M25</t>
  </si>
  <si>
    <t>https://nl.rs-online.com/web/p/cable-glands/4442953/</t>
  </si>
  <si>
    <t>SHRPRO-V1 19</t>
  </si>
  <si>
    <t>DIN Rail Mount Terminal Block, 32 A</t>
  </si>
  <si>
    <t>https://nl.rs-online.com/web/p/non-fused-terminal-blocks/7961160/</t>
  </si>
  <si>
    <t>SHRPRO-V1 20</t>
  </si>
  <si>
    <t>DIN Rail</t>
  </si>
  <si>
    <t>https://nl.rs-online.com/web/p/din-rails/0467416/</t>
  </si>
  <si>
    <t>SHRPRO-V1 21</t>
  </si>
  <si>
    <t>16A Male Plug</t>
  </si>
  <si>
    <t>https://www.hornbach.nl/shop/PCE-CEE-Fase-inverter-16A/828911/artikel.html</t>
  </si>
  <si>
    <t>H07 5 Multi-core Cable (6mm)</t>
  </si>
  <si>
    <t>https://www.neopreen-kabel.nl/5-aderige-neopreenkabel/24-5-x-25-mm2-neopreenkabel-tm-99-meter.html#_qty-7</t>
  </si>
  <si>
    <t>Misc.</t>
  </si>
  <si>
    <t>bearings, UCFL 209 45mm</t>
  </si>
  <si>
    <t>https://www.conrad.nl/p/flenslager-htb-gietijzer-ucfl-208-boordiameter-40-mm-gatafstand-144-mm-197075</t>
  </si>
  <si>
    <t>SHRPRO-V1 02</t>
  </si>
  <si>
    <t>Coupling FENNERHRC Elastomeric - hub size 230 - type F with tapered bore for Taper Lock 3020</t>
  </si>
  <si>
    <t>https://shop.eriks.nl/en/hrc-elastomeric-coupling-hub-size-230-type-f-with-tapered-bore-for-taper-lock-3020-11423343/?searchTerm=hrc+230</t>
  </si>
  <si>
    <t>SHRPRO-V1 06</t>
  </si>
  <si>
    <t>FENNER Spider for HRC jaw coupling size 230</t>
  </si>
  <si>
    <t>https://shop.eriks.nl/en/spider-for-hrc-jaw-coupling-size-230-11423345/</t>
  </si>
  <si>
    <t>SHRPRO-V1 07</t>
  </si>
  <si>
    <t>Taper Lock 3020-45</t>
  </si>
  <si>
    <t>https://shop.eriks.nl/en/mechanical-power-transmission-shaft-fixings-conical-clamping-bushes-taper-bush-taper-lock-bushes-metric-bore/taper-lock-bush-metric-bore-3020-45-11422695/</t>
  </si>
  <si>
    <t>SHRPRO-V1 08</t>
  </si>
  <si>
    <t>Taper Lock 3020-50</t>
  </si>
  <si>
    <t>https://shop.eriks.nl/en/mechanical-power-transmission-shaft-fixings-conical-clamping-bushes-taper-bush-taper-lock-bushes-metric-bore/taper-lock-bush-metric-bore-3020-50-11422697/</t>
  </si>
  <si>
    <t>SHRPRO-V1 09</t>
  </si>
  <si>
    <t>Spur Gears, Steel C45, Hardened Teeth, Module 6 18 teeth</t>
  </si>
  <si>
    <t>https://www.maedler.de/product/1643/1618/1034/2314/stirnzahnraeder-aus-stahl-c45-verzahnung-gehaertet-modul-6</t>
  </si>
  <si>
    <t>SHRPRO-V1 1100.03-A</t>
  </si>
  <si>
    <t>Spur Gears, Steel C45, Hardened Teeth, Module 6 20 teeth</t>
  </si>
  <si>
    <t>SHRPRO-V1 1100.04-A</t>
  </si>
  <si>
    <t>Parallel key A14 x 9 x 70 DIN 6885</t>
  </si>
  <si>
    <t>https://www.fabory.com/nl/vlakke-inlegspie-met-ronde-einden-hoog-type-din-6885-a-staal-c45%2bc-blank-14x9x70mm/p/39250149070</t>
  </si>
  <si>
    <t>SHRPRO-V1 04</t>
  </si>
  <si>
    <t>Parallel key A14 x 9 x 80 DIN 6885</t>
  </si>
  <si>
    <t>https://www.fabory.com/nl/vlakke-inlegspie-met-ronde-einden-hoog-type-din-6885-a-staal-c45%2bc-blank-14x9x80mm/p/39250149080</t>
  </si>
  <si>
    <t>SHRPRO-V1 05</t>
  </si>
  <si>
    <t xml:space="preserve">Total without motor :   </t>
  </si>
  <si>
    <t xml:space="preserve">Total with 3kW motor :   </t>
  </si>
  <si>
    <t xml:space="preserve">Total with 2,2kW motor :   </t>
  </si>
</sst>
</file>

<file path=xl/styles.xml><?xml version="1.0" encoding="utf-8"?>
<styleSheet xmlns="http://schemas.openxmlformats.org/spreadsheetml/2006/main">
  <numFmts count="7">
    <numFmt numFmtId="176" formatCode="&quot;€&quot;#,##0.00"/>
    <numFmt numFmtId="177" formatCode="[$€-413]\ #,##0.00"/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178" formatCode="[$€-413]\ #,##0"/>
    <numFmt numFmtId="44" formatCode="_-&quot;£&quot;* #,##0.00_-;\-&quot;£&quot;* #,##0.00_-;_-&quot;£&quot;* &quot;-&quot;??_-;_-@_-"/>
  </numFmts>
  <fonts count="31">
    <font>
      <sz val="10"/>
      <color rgb="FF000000"/>
      <name val="Arial"/>
      <charset val="134"/>
    </font>
    <font>
      <sz val="10"/>
      <name val="Arial"/>
      <charset val="134"/>
    </font>
    <font>
      <b/>
      <sz val="10"/>
      <color rgb="FFFFFFFF"/>
      <name val="Karla"/>
      <charset val="134"/>
    </font>
    <font>
      <b/>
      <sz val="10"/>
      <color rgb="FFFFFFFF"/>
      <name val="Arial"/>
      <charset val="134"/>
    </font>
    <font>
      <sz val="10"/>
      <name val="Karla"/>
      <charset val="134"/>
    </font>
    <font>
      <u/>
      <sz val="10"/>
      <color theme="1"/>
      <name val="Arial"/>
      <charset val="134"/>
    </font>
    <font>
      <sz val="10"/>
      <color rgb="FFFF0000"/>
      <name val="Karla"/>
      <charset val="134"/>
    </font>
    <font>
      <b/>
      <sz val="10"/>
      <color rgb="FFFF0000"/>
      <name val="Karla"/>
      <charset val="134"/>
    </font>
    <font>
      <sz val="10"/>
      <color rgb="FF000000"/>
      <name val="Karla"/>
      <charset val="134"/>
    </font>
    <font>
      <sz val="10"/>
      <color rgb="FFFF0000"/>
      <name val="Arial"/>
      <charset val="134"/>
    </font>
    <font>
      <sz val="10"/>
      <color rgb="FF000000"/>
      <name val="Avenir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0"/>
      <color theme="10"/>
      <name val="Arial"/>
      <charset val="134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12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16" borderId="5" applyNumberFormat="0" applyFon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9" fillId="0" borderId="2" applyNumberFormat="0" applyFill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42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43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0" xfId="43" applyFont="1" applyAlignment="1"/>
    <xf numFmtId="0" fontId="5" fillId="0" borderId="0" xfId="43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5" fillId="0" borderId="0" xfId="43" applyFont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wrapText="1"/>
    </xf>
    <xf numFmtId="177" fontId="0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center" vertical="center"/>
    </xf>
    <xf numFmtId="178" fontId="2" fillId="3" borderId="0" xfId="0" applyNumberFormat="1" applyFont="1" applyFill="1" applyAlignment="1">
      <alignment horizontal="center"/>
    </xf>
    <xf numFmtId="176" fontId="2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wrapText="1"/>
    </xf>
    <xf numFmtId="0" fontId="1" fillId="0" borderId="0" xfId="0" applyFont="1" applyFill="1" applyBorder="1" applyAlignment="1">
      <alignment horizontal="right" vertical="center" wrapText="1"/>
    </xf>
    <xf numFmtId="0" fontId="1" fillId="4" borderId="0" xfId="0" applyFont="1" applyFill="1"/>
    <xf numFmtId="0" fontId="1" fillId="4" borderId="0" xfId="0" applyFont="1" applyFill="1" applyAlignment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Accent2" xfId="16" builtinId="33"/>
    <cellStyle name="40% - Accent1" xfId="17" builtinId="31"/>
    <cellStyle name="20% - Accent1" xfId="18" builtinId="30"/>
    <cellStyle name="Accent1" xfId="19" builtinId="29"/>
    <cellStyle name="Neutral" xfId="20" builtinId="28"/>
    <cellStyle name="60% - Accent1" xfId="21" builtinId="32"/>
    <cellStyle name="Bad" xfId="22" builtinId="27"/>
    <cellStyle name="20% - Accent4" xfId="23" builtinId="42"/>
    <cellStyle name="Total" xfId="24" builtinId="25"/>
    <cellStyle name="Output" xfId="25" builtinId="21"/>
    <cellStyle name="Currency" xfId="26" builtinId="4"/>
    <cellStyle name="20% - Accent3" xfId="27" builtinId="38"/>
    <cellStyle name="Note" xfId="28" builtinId="10"/>
    <cellStyle name="Input" xfId="29" builtinId="20"/>
    <cellStyle name="Heading 4" xfId="30" builtinId="19"/>
    <cellStyle name="Calculation" xfId="31" builtinId="22"/>
    <cellStyle name="Good" xfId="32" builtinId="26"/>
    <cellStyle name="Heading 3" xfId="33" builtinId="18"/>
    <cellStyle name="CExplanatory Text" xfId="34" builtinId="53"/>
    <cellStyle name="Heading 1" xfId="35" builtinId="16"/>
    <cellStyle name="Comma [0]" xfId="36" builtinId="6"/>
    <cellStyle name="20% - Accent6" xfId="37" builtinId="50"/>
    <cellStyle name="Title" xfId="38" builtinId="15"/>
    <cellStyle name="Currency [0]" xfId="39" builtinId="7"/>
    <cellStyle name="Warning Text" xfId="40" builtinId="11"/>
    <cellStyle name="Followed Hyperlink" xfId="41" builtinId="9"/>
    <cellStyle name="20% - Accent2" xfId="42" builtinId="34"/>
    <cellStyle name="Link" xfId="43" builtinId="8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shop.eriks.nl/en/fasteners-bolts-socket-head-cap-screws-fillister-head-screws/din912-hex-socket-head-cap-screw-steel-8-8-zinc-plated-m16x30mm-23241308/" TargetMode="External"/><Relationship Id="rId8" Type="http://schemas.openxmlformats.org/officeDocument/2006/relationships/hyperlink" Target="https://shop.eriks.nl/en/fasteners-nuts-hexagonal-full-nuts/hex-nut-din934-steel-10-9-m12-23238451/" TargetMode="External"/><Relationship Id="rId7" Type="http://schemas.openxmlformats.org/officeDocument/2006/relationships/hyperlink" Target="https://shop.eriks.nl/en/fasteners-nuts-hexagonal-full-nuts/hex-nut-din934-steel-10-9-m10-23238450/" TargetMode="External"/><Relationship Id="rId6" Type="http://schemas.openxmlformats.org/officeDocument/2006/relationships/hyperlink" Target="https://shop.eriks.nl/en/fasteners-nuts-hexagonal-full-nuts/hex-nut-din934-steel-10-9-m6-23238448/" TargetMode="External"/><Relationship Id="rId5" Type="http://schemas.openxmlformats.org/officeDocument/2006/relationships/hyperlink" Target="https://shop.eriks.nl/en/fasteners-washers-plain-washers/flat-washer-steel-electrolytic-zinc-plated-din-125-m16-23256098/" TargetMode="External"/><Relationship Id="rId45" Type="http://schemas.openxmlformats.org/officeDocument/2006/relationships/hyperlink" Target="https://nl.rs-online.com/web/p/motor-protection-circuit-breakers/7740146/" TargetMode="External"/><Relationship Id="rId44" Type="http://schemas.openxmlformats.org/officeDocument/2006/relationships/hyperlink" Target="https://nl.rs-online.com/web/p/non-fused-switch-disconnectors/0466148/" TargetMode="External"/><Relationship Id="rId43" Type="http://schemas.openxmlformats.org/officeDocument/2006/relationships/hyperlink" Target="https://nl.rs-online.com/web/p/din-rail-power-supplies/1368304/" TargetMode="External"/><Relationship Id="rId42" Type="http://schemas.openxmlformats.org/officeDocument/2006/relationships/hyperlink" Target="https://www.ebay.com/itm/5V-Two-2-Channel-Relay-Module-With-optocoupler-For-PIC-AVR-DSP-ARM-Arduino/192724853675?epid=734905713&amp;hash=item2cdf4be3ab:g:9QsAAOSwEX5b7YCh" TargetMode="External"/><Relationship Id="rId41" Type="http://schemas.openxmlformats.org/officeDocument/2006/relationships/hyperlink" Target="https://www.conrad.com/p/current-sensor-me067-iduino-me067-1616236" TargetMode="External"/><Relationship Id="rId40" Type="http://schemas.openxmlformats.org/officeDocument/2006/relationships/hyperlink" Target="https://www.neopreen-kabel.nl/5-aderige-neopreenkabel/24-5-x-25-mm2-neopreenkabel-tm-99-meter.html" TargetMode="External"/><Relationship Id="rId4" Type="http://schemas.openxmlformats.org/officeDocument/2006/relationships/hyperlink" Target="https://shop.eriks.nl/en/fasteners-bolts-socket-head-cap-screws-fillister-head-screws/din912-hex-socket-head-cap-screw-steel-8-8-zinc-plated-m5x12mm-23241187/" TargetMode="External"/><Relationship Id="rId39" Type="http://schemas.openxmlformats.org/officeDocument/2006/relationships/hyperlink" Target="https://www.hornbach.nl/shop/PCE-CEE-Fase-inverter-16A/828911/artikel.html" TargetMode="External"/><Relationship Id="rId38" Type="http://schemas.openxmlformats.org/officeDocument/2006/relationships/hyperlink" Target="https://nl.rs-online.com/web/p/din-rails/0467416/" TargetMode="External"/><Relationship Id="rId37" Type="http://schemas.openxmlformats.org/officeDocument/2006/relationships/hyperlink" Target="https://nl.rs-online.com/web/p/non-fused-terminal-blocks/7961160/" TargetMode="External"/><Relationship Id="rId36" Type="http://schemas.openxmlformats.org/officeDocument/2006/relationships/hyperlink" Target="https://nl.rs-online.com/web/p/cable-glands/4442953/" TargetMode="External"/><Relationship Id="rId35" Type="http://schemas.openxmlformats.org/officeDocument/2006/relationships/hyperlink" Target="https://nl.rs-online.com/web/p/contactors/3927835/" TargetMode="External"/><Relationship Id="rId34" Type="http://schemas.openxmlformats.org/officeDocument/2006/relationships/hyperlink" Target="https://nl.rs-online.com/web/p/emergency-stop-push-buttons/8337032/" TargetMode="External"/><Relationship Id="rId33" Type="http://schemas.openxmlformats.org/officeDocument/2006/relationships/hyperlink" Target="https://nl.rs-online.com/web/p/rotary-cam-switches/2579570/" TargetMode="External"/><Relationship Id="rId32" Type="http://schemas.openxmlformats.org/officeDocument/2006/relationships/hyperlink" Target="https://store.arduino.cc/arduino-nano" TargetMode="External"/><Relationship Id="rId31" Type="http://schemas.openxmlformats.org/officeDocument/2006/relationships/hyperlink" Target="https://nl.rs-online.com/web/p/aluminium-capacitors/7110860/" TargetMode="External"/><Relationship Id="rId30" Type="http://schemas.openxmlformats.org/officeDocument/2006/relationships/hyperlink" Target="https://nl.rs-online.com/web/p/through-hole-fixed-resistors/7077824/" TargetMode="External"/><Relationship Id="rId3" Type="http://schemas.openxmlformats.org/officeDocument/2006/relationships/hyperlink" Target="https://shop.eriks.nl/en/fasteners-bolts-socket-head-cap-screws-fillister-head-screws/din912-hex-socket-head-cap-screw-steel-8-8-zinc-plated-m6x12mm-23241203/" TargetMode="External"/><Relationship Id="rId29" Type="http://schemas.openxmlformats.org/officeDocument/2006/relationships/hyperlink" Target="https://nl.rs-online.com/web/p/through-hole-fixed-resistors/1663958/" TargetMode="External"/><Relationship Id="rId28" Type="http://schemas.openxmlformats.org/officeDocument/2006/relationships/hyperlink" Target="https://nl.rs-online.com/web/p/bridge-rectifiers/1699141/" TargetMode="External"/><Relationship Id="rId27" Type="http://schemas.openxmlformats.org/officeDocument/2006/relationships/hyperlink" Target="https://nl.rs-online.com/web/p/aluminium-capacitors/7076530/" TargetMode="External"/><Relationship Id="rId26" Type="http://schemas.openxmlformats.org/officeDocument/2006/relationships/hyperlink" Target="https://shop.eriks.nl/en/fasteners-nuts-round-nuts/d1804w-5-slott-rnd-nt-mf-m50x1-50-5-23244943/" TargetMode="External"/><Relationship Id="rId25" Type="http://schemas.openxmlformats.org/officeDocument/2006/relationships/hyperlink" Target="https://www.acier-detail-decoupe.fr/aciers-doux/2783-acier-etire-mi-dur-a60c45.html" TargetMode="External"/><Relationship Id="rId24" Type="http://schemas.openxmlformats.org/officeDocument/2006/relationships/hyperlink" Target="https://www.yr.com.tr/gst/mdk/formK-a.aspx" TargetMode="External"/><Relationship Id="rId23" Type="http://schemas.openxmlformats.org/officeDocument/2006/relationships/hyperlink" Target="https://www.247tailorsteel.com/en/cnc-laser-cutting" TargetMode="External"/><Relationship Id="rId22" Type="http://schemas.openxmlformats.org/officeDocument/2006/relationships/hyperlink" Target="https://www.fabory.com/nl/vlakke-inlegspie-met-ronde-einden-hoog-type-din-6885-a-staal-c45%2bc-blank-14x9x80mm/p/39250149080" TargetMode="External"/><Relationship Id="rId21" Type="http://schemas.openxmlformats.org/officeDocument/2006/relationships/hyperlink" Target="https://www.fabory.com/nl/vlakke-inlegspie-met-ronde-einden-hoog-type-din-6885-a-staal-c45%2bc-blank-14x9x70mm/p/39250149070" TargetMode="External"/><Relationship Id="rId20" Type="http://schemas.openxmlformats.org/officeDocument/2006/relationships/hyperlink" Target="https://www.maedler.de/product/1643/1618/1034/2314/stirnzahnraeder-aus-stahl-c45-verzahnung-gehaertet-modul-6" TargetMode="External"/><Relationship Id="rId2" Type="http://schemas.openxmlformats.org/officeDocument/2006/relationships/hyperlink" Target="https://shop.eriks.nl/en/fasteners-washers-plain-washers/flat-washer-steel-electrolytic-zinc-plated-din-125-m6-23256090/" TargetMode="External"/><Relationship Id="rId19" Type="http://schemas.openxmlformats.org/officeDocument/2006/relationships/hyperlink" Target="https://www.gta.nl/" TargetMode="External"/><Relationship Id="rId18" Type="http://schemas.openxmlformats.org/officeDocument/2006/relationships/hyperlink" Target="https://shop.eriks.nl/en/fasteners-washers-plain-washers/flat-washer-steel-electrolytic-zinc-plated-din-125-m12-23256124/" TargetMode="External"/><Relationship Id="rId17" Type="http://schemas.openxmlformats.org/officeDocument/2006/relationships/hyperlink" Target="https://www.danielsmetalen.nl/prijslijst_constructiestalen_plaatmaterialen.pdf" TargetMode="External"/><Relationship Id="rId16" Type="http://schemas.openxmlformats.org/officeDocument/2006/relationships/hyperlink" Target="https://shop.eriks.nl/en/spider-for-hrc-jaw-coupling-size-230-11423345/" TargetMode="External"/><Relationship Id="rId15" Type="http://schemas.openxmlformats.org/officeDocument/2006/relationships/hyperlink" Target="https://shop.eriks.nl/en/hrc-elastomeric-coupling-hub-size-230-type-f-with-tapered-bore-for-taper-lock-3020-11423343/?searchTerm=hrc+230" TargetMode="External"/><Relationship Id="rId14" Type="http://schemas.openxmlformats.org/officeDocument/2006/relationships/hyperlink" Target="https://shop.eriks.nl/en/mechanical-power-transmission-shaft-fixings-conical-clamping-bushes-taper-bush-taper-lock-bushes-metric-bore/taper-lock-bush-metric-bore-3020-50-11422697/" TargetMode="External"/><Relationship Id="rId13" Type="http://schemas.openxmlformats.org/officeDocument/2006/relationships/hyperlink" Target="https://shop.eriks.nl/en/mechanical-power-transmission-shaft-fixings-conical-clamping-bushes-taper-bush-taper-lock-bushes-metric-bore/taper-lock-bush-metric-bore-3020-45-11422695/" TargetMode="External"/><Relationship Id="rId12" Type="http://schemas.openxmlformats.org/officeDocument/2006/relationships/hyperlink" Target="https://shop.eriks.nl/en/fasteners-threaded-rods-and-ends-threaded-rods/din975-10-9-m12-1-threaded-rods-length-1m-23247427/" TargetMode="External"/><Relationship Id="rId11" Type="http://schemas.openxmlformats.org/officeDocument/2006/relationships/hyperlink" Target="https://shop.eriks.nl/en/fasteners-bolts-hexagonal-bolts-hexagon-set-screws/din933-10-10-9-m10x40-100-zeskanttapbout-volledige-draad-23238289/" TargetMode="External"/><Relationship Id="rId10" Type="http://schemas.openxmlformats.org/officeDocument/2006/relationships/hyperlink" Target="https://shop.eriks.nl/en/fasteners-bolts-socket-head-cap-screws-fillister-head-screws/din912-hex-socket-head-cap-screw-steel-8-8-zinc-plated-m16x40mm-23241310/" TargetMode="External"/><Relationship Id="rId1" Type="http://schemas.openxmlformats.org/officeDocument/2006/relationships/hyperlink" Target="https://www.conrad.nl/p/flenslager-htb-gietijzer-ucfl-208-boordiameter-40-mm-gatafstand-144-mm-197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AB999"/>
  <sheetViews>
    <sheetView tabSelected="1" topLeftCell="A12" workbookViewId="0">
      <selection activeCell="B21" sqref="B21"/>
    </sheetView>
  </sheetViews>
  <sheetFormatPr defaultColWidth="14.4375" defaultRowHeight="15.75" customHeight="1"/>
  <cols>
    <col min="1" max="1" width="28.6607142857143" style="3" customWidth="1"/>
    <col min="2" max="2" width="45.1071428571429" style="3" customWidth="1"/>
    <col min="3" max="3" width="6.55357142857143" style="4" customWidth="1"/>
    <col min="4" max="4" width="110.776785714286" style="5" customWidth="1"/>
    <col min="5" max="5" width="9.66071428571429" style="4" customWidth="1"/>
    <col min="6" max="6" width="51.3303571428571" style="6" customWidth="1"/>
    <col min="7" max="7" width="55.1071428571429" style="3" customWidth="1"/>
    <col min="8" max="11" width="14.4375" style="3"/>
  </cols>
  <sheetData>
    <row r="1" s="1" customFormat="1" ht="15.6" customHeight="1" spans="1:11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28" t="s">
        <v>5</v>
      </c>
      <c r="G1" s="8" t="s">
        <v>6</v>
      </c>
      <c r="H1" s="4"/>
      <c r="I1" s="4"/>
      <c r="J1" s="4"/>
      <c r="K1" s="4"/>
    </row>
    <row r="2" ht="15.6" customHeight="1" spans="1:6">
      <c r="A2" s="10" t="s">
        <v>7</v>
      </c>
      <c r="B2" s="3" t="s">
        <v>8</v>
      </c>
      <c r="C2" s="4">
        <v>2</v>
      </c>
      <c r="D2" s="11" t="s">
        <v>9</v>
      </c>
      <c r="E2" s="29">
        <v>60</v>
      </c>
      <c r="F2" s="30" t="s">
        <v>10</v>
      </c>
    </row>
    <row r="3" ht="15.6" customHeight="1" spans="1:6">
      <c r="A3" s="10" t="s">
        <v>11</v>
      </c>
      <c r="B3" s="3" t="s">
        <v>12</v>
      </c>
      <c r="C3" s="4" t="s">
        <v>13</v>
      </c>
      <c r="D3" s="11" t="s">
        <v>14</v>
      </c>
      <c r="E3" s="29">
        <f>(6.7+(6.7*0.21))/12</f>
        <v>0.675583333333333</v>
      </c>
      <c r="F3" s="30" t="s">
        <v>15</v>
      </c>
    </row>
    <row r="4" ht="15.2" spans="1:28">
      <c r="A4" s="10" t="s">
        <v>11</v>
      </c>
      <c r="B4" s="3" t="s">
        <v>16</v>
      </c>
      <c r="C4" s="4" t="s">
        <v>17</v>
      </c>
      <c r="D4" s="11" t="s">
        <v>14</v>
      </c>
      <c r="E4" s="29">
        <f>(6.3+(6.3*0.21))/2</f>
        <v>3.8115</v>
      </c>
      <c r="F4" s="6" t="s">
        <v>18</v>
      </c>
      <c r="I4" s="12"/>
      <c r="J4" s="12"/>
      <c r="K4" s="12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ht="15.2" spans="1:9">
      <c r="A5" s="10" t="s">
        <v>11</v>
      </c>
      <c r="B5" s="3" t="s">
        <v>19</v>
      </c>
      <c r="C5" s="4" t="s">
        <v>20</v>
      </c>
      <c r="D5" s="11" t="s">
        <v>14</v>
      </c>
      <c r="E5" s="29">
        <f>15.73+(15.73*0.21)</f>
        <v>19.0333</v>
      </c>
      <c r="F5" s="6" t="s">
        <v>21</v>
      </c>
      <c r="I5" s="12"/>
    </row>
    <row r="6" ht="15.6" customHeight="1" spans="1:9">
      <c r="A6" s="10" t="s">
        <v>11</v>
      </c>
      <c r="B6" s="3" t="s">
        <v>22</v>
      </c>
      <c r="C6" s="4" t="s">
        <v>20</v>
      </c>
      <c r="D6" s="11" t="s">
        <v>14</v>
      </c>
      <c r="E6" s="29">
        <f>26.95+(26.95*0.21)</f>
        <v>32.6095</v>
      </c>
      <c r="F6" s="6" t="s">
        <v>21</v>
      </c>
      <c r="I6" s="12"/>
    </row>
    <row r="7" ht="15.6" customHeight="1" spans="1:9">
      <c r="A7" s="10" t="s">
        <v>11</v>
      </c>
      <c r="B7" s="3" t="s">
        <v>23</v>
      </c>
      <c r="C7" s="4" t="s">
        <v>24</v>
      </c>
      <c r="D7" s="11" t="s">
        <v>25</v>
      </c>
      <c r="E7" s="29">
        <v>830</v>
      </c>
      <c r="F7" s="6" t="s">
        <v>26</v>
      </c>
      <c r="I7" s="12"/>
    </row>
    <row r="8" ht="15.6" customHeight="1" spans="1:15">
      <c r="A8" s="10" t="s">
        <v>11</v>
      </c>
      <c r="B8" s="3" t="s">
        <v>27</v>
      </c>
      <c r="C8" s="4" t="s">
        <v>28</v>
      </c>
      <c r="D8" s="11" t="s">
        <v>29</v>
      </c>
      <c r="E8" s="29">
        <v>132.3</v>
      </c>
      <c r="F8" s="31" t="s">
        <v>30</v>
      </c>
      <c r="H8" s="12"/>
      <c r="I8" s="12"/>
      <c r="J8" s="12"/>
      <c r="K8" s="12"/>
      <c r="L8" s="41"/>
      <c r="M8" s="41"/>
      <c r="N8" s="41"/>
      <c r="O8" s="41"/>
    </row>
    <row r="9" ht="15.6" customHeight="1" spans="1:15">
      <c r="A9" s="10" t="s">
        <v>31</v>
      </c>
      <c r="B9" s="3" t="s">
        <v>32</v>
      </c>
      <c r="C9" s="4">
        <v>8</v>
      </c>
      <c r="D9" s="11" t="s">
        <v>33</v>
      </c>
      <c r="E9" s="29">
        <f>8*0.81</f>
        <v>6.48</v>
      </c>
      <c r="F9" s="6" t="s">
        <v>34</v>
      </c>
      <c r="H9" s="12"/>
      <c r="I9" s="12"/>
      <c r="J9" s="12"/>
      <c r="K9" s="12"/>
      <c r="L9" s="2"/>
      <c r="M9" s="2"/>
      <c r="N9" s="2"/>
      <c r="O9" s="2"/>
    </row>
    <row r="10" ht="15.6" customHeight="1" spans="1:15">
      <c r="A10" s="10" t="s">
        <v>31</v>
      </c>
      <c r="B10" s="3" t="s">
        <v>35</v>
      </c>
      <c r="C10" s="4">
        <v>4</v>
      </c>
      <c r="D10" s="11" t="s">
        <v>36</v>
      </c>
      <c r="E10" s="29">
        <f>4*0.66</f>
        <v>2.64</v>
      </c>
      <c r="F10" s="6" t="s">
        <v>37</v>
      </c>
      <c r="H10" s="12"/>
      <c r="I10" s="12"/>
      <c r="J10" s="12"/>
      <c r="K10" s="12"/>
      <c r="L10" s="2"/>
      <c r="M10" s="2"/>
      <c r="N10" s="2"/>
      <c r="O10" s="2"/>
    </row>
    <row r="11" ht="15.6" customHeight="1" spans="1:15">
      <c r="A11" s="10" t="s">
        <v>31</v>
      </c>
      <c r="B11" s="3" t="s">
        <v>38</v>
      </c>
      <c r="C11" s="4">
        <v>12</v>
      </c>
      <c r="D11" s="11" t="s">
        <v>39</v>
      </c>
      <c r="E11" s="29">
        <v>1.2</v>
      </c>
      <c r="F11" s="6" t="s">
        <v>40</v>
      </c>
      <c r="H11" s="12"/>
      <c r="I11" s="12"/>
      <c r="J11" s="12"/>
      <c r="K11" s="12"/>
      <c r="L11" s="2"/>
      <c r="M11" s="2"/>
      <c r="N11" s="2"/>
      <c r="O11" s="2"/>
    </row>
    <row r="12" ht="15.6" customHeight="1" spans="1:15">
      <c r="A12" s="10" t="s">
        <v>31</v>
      </c>
      <c r="B12" s="3" t="s">
        <v>41</v>
      </c>
      <c r="C12" s="4">
        <v>6</v>
      </c>
      <c r="D12" s="11" t="s">
        <v>42</v>
      </c>
      <c r="E12" s="29">
        <f>6*0.04</f>
        <v>0.24</v>
      </c>
      <c r="F12" s="6" t="s">
        <v>43</v>
      </c>
      <c r="H12" s="12"/>
      <c r="I12" s="12"/>
      <c r="J12" s="12"/>
      <c r="K12" s="12"/>
      <c r="L12" s="2"/>
      <c r="M12" s="2"/>
      <c r="N12" s="2"/>
      <c r="O12" s="2"/>
    </row>
    <row r="13" ht="15.6" customHeight="1" spans="1:28">
      <c r="A13" s="10" t="s">
        <v>31</v>
      </c>
      <c r="B13" s="3" t="s">
        <v>44</v>
      </c>
      <c r="C13" s="4">
        <v>4</v>
      </c>
      <c r="D13" s="11" t="s">
        <v>45</v>
      </c>
      <c r="E13" s="29">
        <v>0.04</v>
      </c>
      <c r="F13" s="6" t="s">
        <v>46</v>
      </c>
      <c r="H13" s="12"/>
      <c r="I13" s="12"/>
      <c r="J13" s="12"/>
      <c r="K13" s="12"/>
      <c r="L13" s="2"/>
      <c r="M13" s="2"/>
      <c r="N13" s="2"/>
      <c r="O13" s="2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ht="15.6" customHeight="1" spans="1:6">
      <c r="A14" s="10" t="s">
        <v>31</v>
      </c>
      <c r="B14" s="3" t="s">
        <v>47</v>
      </c>
      <c r="C14" s="4">
        <v>17</v>
      </c>
      <c r="D14" s="11" t="s">
        <v>48</v>
      </c>
      <c r="E14" s="29">
        <f>17*0.05</f>
        <v>0.85</v>
      </c>
      <c r="F14" s="6" t="s">
        <v>49</v>
      </c>
    </row>
    <row r="15" s="2" customFormat="1" ht="15.6" customHeight="1" spans="1:12">
      <c r="A15" s="10" t="s">
        <v>31</v>
      </c>
      <c r="B15" s="12" t="s">
        <v>50</v>
      </c>
      <c r="C15" s="13">
        <v>13</v>
      </c>
      <c r="D15" s="11" t="s">
        <v>51</v>
      </c>
      <c r="E15" s="32">
        <v>0.13</v>
      </c>
      <c r="F15" s="6" t="s">
        <v>52</v>
      </c>
      <c r="G15" s="12"/>
      <c r="H15" s="12"/>
      <c r="I15" s="12"/>
      <c r="J15" s="12"/>
      <c r="K15" s="12"/>
      <c r="L15" s="40"/>
    </row>
    <row r="16" s="2" customFormat="1" ht="15.6" customHeight="1" spans="1:12">
      <c r="A16" s="10" t="s">
        <v>31</v>
      </c>
      <c r="B16" s="12" t="s">
        <v>53</v>
      </c>
      <c r="C16" s="13">
        <v>4</v>
      </c>
      <c r="D16" s="11" t="s">
        <v>54</v>
      </c>
      <c r="E16" s="32">
        <f>4*3.55</f>
        <v>14.2</v>
      </c>
      <c r="F16" s="6" t="s">
        <v>55</v>
      </c>
      <c r="G16" s="12"/>
      <c r="H16" s="12"/>
      <c r="I16" s="12"/>
      <c r="J16" s="12"/>
      <c r="K16" s="12"/>
      <c r="L16" s="40"/>
    </row>
    <row r="17" s="2" customFormat="1" ht="15.6" customHeight="1" spans="1:12">
      <c r="A17" s="10" t="s">
        <v>31</v>
      </c>
      <c r="B17" s="3" t="s">
        <v>56</v>
      </c>
      <c r="C17" s="13">
        <v>16</v>
      </c>
      <c r="D17" s="11" t="s">
        <v>57</v>
      </c>
      <c r="E17" s="32">
        <f>16*0.04</f>
        <v>0.64</v>
      </c>
      <c r="F17" s="6"/>
      <c r="G17" s="12"/>
      <c r="H17" s="12"/>
      <c r="I17" s="12"/>
      <c r="J17" s="12"/>
      <c r="K17" s="12"/>
      <c r="L17" s="40"/>
    </row>
    <row r="18" s="2" customFormat="1" ht="15.6" customHeight="1" spans="1:11">
      <c r="A18" s="10" t="s">
        <v>31</v>
      </c>
      <c r="B18" s="12" t="s">
        <v>58</v>
      </c>
      <c r="C18" s="13">
        <v>16</v>
      </c>
      <c r="D18" s="11" t="s">
        <v>59</v>
      </c>
      <c r="E18" s="32">
        <f>16*0.09</f>
        <v>1.44</v>
      </c>
      <c r="F18" s="6" t="s">
        <v>60</v>
      </c>
      <c r="G18" s="12"/>
      <c r="H18" s="12"/>
      <c r="I18" s="12"/>
      <c r="J18" s="12"/>
      <c r="K18" s="12"/>
    </row>
    <row r="19" s="2" customFormat="1" ht="15.6" customHeight="1" spans="1:11">
      <c r="A19" s="10" t="s">
        <v>31</v>
      </c>
      <c r="B19" s="12" t="s">
        <v>61</v>
      </c>
      <c r="C19" s="13">
        <v>4</v>
      </c>
      <c r="D19" s="11" t="s">
        <v>62</v>
      </c>
      <c r="E19" s="32">
        <f>4*0.18</f>
        <v>0.72</v>
      </c>
      <c r="F19" s="6" t="s">
        <v>63</v>
      </c>
      <c r="G19" s="12"/>
      <c r="H19" s="12"/>
      <c r="I19" s="12"/>
      <c r="J19" s="12"/>
      <c r="K19" s="12"/>
    </row>
    <row r="20" s="2" customFormat="1" ht="15.6" customHeight="1" spans="1:11">
      <c r="A20" s="10" t="s">
        <v>31</v>
      </c>
      <c r="B20" s="12" t="s">
        <v>64</v>
      </c>
      <c r="C20" s="13">
        <v>4</v>
      </c>
      <c r="D20" s="11" t="s">
        <v>65</v>
      </c>
      <c r="E20" s="32">
        <f>4*0.06</f>
        <v>0.24</v>
      </c>
      <c r="F20" s="6" t="s">
        <v>66</v>
      </c>
      <c r="G20" s="12"/>
      <c r="H20" s="12"/>
      <c r="I20" s="12"/>
      <c r="J20" s="12"/>
      <c r="K20" s="12"/>
    </row>
    <row r="21" s="2" customFormat="1" ht="15.6" customHeight="1" spans="1:11">
      <c r="A21" s="10" t="s">
        <v>31</v>
      </c>
      <c r="B21" s="3" t="s">
        <v>67</v>
      </c>
      <c r="C21" s="13">
        <v>4</v>
      </c>
      <c r="D21" s="11" t="s">
        <v>68</v>
      </c>
      <c r="E21" s="29">
        <v>64</v>
      </c>
      <c r="F21" s="31" t="s">
        <v>69</v>
      </c>
      <c r="G21" s="12"/>
      <c r="H21" s="12"/>
      <c r="I21" s="12"/>
      <c r="J21" s="12"/>
      <c r="K21" s="12"/>
    </row>
    <row r="22" ht="15.6" customHeight="1" spans="1:7">
      <c r="A22" s="14" t="s">
        <v>70</v>
      </c>
      <c r="B22" s="15" t="s">
        <v>71</v>
      </c>
      <c r="C22" s="13">
        <v>1</v>
      </c>
      <c r="D22" s="11" t="s">
        <v>72</v>
      </c>
      <c r="E22" s="32">
        <v>1300</v>
      </c>
      <c r="F22" s="6" t="s">
        <v>73</v>
      </c>
      <c r="G22" s="12"/>
    </row>
    <row r="23" ht="15.6" customHeight="1" spans="1:7">
      <c r="A23" s="14"/>
      <c r="B23" s="16" t="s">
        <v>74</v>
      </c>
      <c r="C23" s="17">
        <v>1</v>
      </c>
      <c r="D23" s="11" t="s">
        <v>72</v>
      </c>
      <c r="E23" s="33">
        <v>920</v>
      </c>
      <c r="F23" s="6" t="s">
        <v>73</v>
      </c>
      <c r="G23" s="18"/>
    </row>
    <row r="24" ht="15.6" customHeight="1" spans="1:7">
      <c r="A24" s="10" t="s">
        <v>75</v>
      </c>
      <c r="B24" s="18" t="s">
        <v>76</v>
      </c>
      <c r="C24" s="17">
        <v>1</v>
      </c>
      <c r="D24" s="19" t="s">
        <v>77</v>
      </c>
      <c r="E24" s="33">
        <v>0.19</v>
      </c>
      <c r="F24" s="6" t="s">
        <v>78</v>
      </c>
      <c r="G24" s="18"/>
    </row>
    <row r="25" ht="15.6" customHeight="1" spans="1:7">
      <c r="A25" s="10" t="s">
        <v>75</v>
      </c>
      <c r="B25" s="18" t="s">
        <v>79</v>
      </c>
      <c r="C25" s="17">
        <v>1</v>
      </c>
      <c r="D25" s="11" t="s">
        <v>80</v>
      </c>
      <c r="E25" s="33">
        <v>0.42</v>
      </c>
      <c r="F25" s="6" t="s">
        <v>78</v>
      </c>
      <c r="G25" s="18"/>
    </row>
    <row r="26" ht="15.6" customHeight="1" spans="1:7">
      <c r="A26" s="10" t="s">
        <v>75</v>
      </c>
      <c r="B26" s="18" t="s">
        <v>81</v>
      </c>
      <c r="C26" s="17">
        <v>2</v>
      </c>
      <c r="D26" s="11" t="s">
        <v>82</v>
      </c>
      <c r="E26" s="33">
        <v>0.42</v>
      </c>
      <c r="F26" s="6" t="s">
        <v>78</v>
      </c>
      <c r="G26" s="18"/>
    </row>
    <row r="27" ht="15.6" customHeight="1" spans="1:7">
      <c r="A27" s="10" t="s">
        <v>75</v>
      </c>
      <c r="B27" s="18" t="s">
        <v>83</v>
      </c>
      <c r="C27" s="17">
        <v>1</v>
      </c>
      <c r="D27" s="11" t="s">
        <v>84</v>
      </c>
      <c r="E27" s="33">
        <v>0.16</v>
      </c>
      <c r="F27" s="6" t="s">
        <v>78</v>
      </c>
      <c r="G27" s="18"/>
    </row>
    <row r="28" ht="15.6" customHeight="1" spans="1:7">
      <c r="A28" s="10" t="s">
        <v>75</v>
      </c>
      <c r="B28" s="18" t="s">
        <v>85</v>
      </c>
      <c r="C28" s="17">
        <v>1</v>
      </c>
      <c r="D28" s="11" t="s">
        <v>86</v>
      </c>
      <c r="E28" s="33">
        <v>0.36</v>
      </c>
      <c r="F28" s="6" t="s">
        <v>78</v>
      </c>
      <c r="G28" s="18"/>
    </row>
    <row r="29" ht="15.6" customHeight="1" spans="1:7">
      <c r="A29" s="10" t="s">
        <v>75</v>
      </c>
      <c r="B29" s="18" t="s">
        <v>87</v>
      </c>
      <c r="C29" s="17">
        <v>1</v>
      </c>
      <c r="D29" s="11" t="s">
        <v>88</v>
      </c>
      <c r="E29" s="33">
        <f>20+(20*0.21)</f>
        <v>24.2</v>
      </c>
      <c r="F29" s="6" t="s">
        <v>89</v>
      </c>
      <c r="G29" s="18"/>
    </row>
    <row r="30" ht="15.6" customHeight="1" spans="1:7">
      <c r="A30" s="10" t="s">
        <v>75</v>
      </c>
      <c r="B30" s="18" t="s">
        <v>90</v>
      </c>
      <c r="C30" s="17">
        <v>1</v>
      </c>
      <c r="D30" s="11" t="s">
        <v>91</v>
      </c>
      <c r="E30" s="33">
        <v>1.39</v>
      </c>
      <c r="F30" s="6" t="s">
        <v>92</v>
      </c>
      <c r="G30" s="18"/>
    </row>
    <row r="31" ht="15.6" customHeight="1" spans="1:7">
      <c r="A31" s="10" t="s">
        <v>75</v>
      </c>
      <c r="B31" s="18" t="s">
        <v>93</v>
      </c>
      <c r="C31" s="17">
        <v>1</v>
      </c>
      <c r="D31" s="11" t="s">
        <v>94</v>
      </c>
      <c r="E31" s="33">
        <v>8.99</v>
      </c>
      <c r="F31" s="6" t="s">
        <v>95</v>
      </c>
      <c r="G31" s="18"/>
    </row>
    <row r="32" ht="15.6" customHeight="1" spans="1:7">
      <c r="A32" s="10" t="s">
        <v>75</v>
      </c>
      <c r="B32" s="18" t="s">
        <v>96</v>
      </c>
      <c r="C32" s="17">
        <v>1</v>
      </c>
      <c r="D32" s="11" t="s">
        <v>97</v>
      </c>
      <c r="E32" s="33">
        <v>38.99</v>
      </c>
      <c r="F32" s="6" t="s">
        <v>98</v>
      </c>
      <c r="G32" s="18"/>
    </row>
    <row r="33" ht="15.6" customHeight="1" spans="1:7">
      <c r="A33" s="10" t="s">
        <v>75</v>
      </c>
      <c r="B33" s="18" t="s">
        <v>99</v>
      </c>
      <c r="C33" s="17">
        <v>1</v>
      </c>
      <c r="D33" s="11" t="s">
        <v>100</v>
      </c>
      <c r="E33" s="33">
        <v>20.05</v>
      </c>
      <c r="F33" s="6" t="s">
        <v>101</v>
      </c>
      <c r="G33" s="18"/>
    </row>
    <row r="34" ht="15.6" customHeight="1" spans="1:7">
      <c r="A34" s="10" t="s">
        <v>75</v>
      </c>
      <c r="B34" s="18" t="s">
        <v>102</v>
      </c>
      <c r="C34" s="17">
        <v>1</v>
      </c>
      <c r="D34" s="11" t="s">
        <v>103</v>
      </c>
      <c r="E34" s="33">
        <v>38.15</v>
      </c>
      <c r="F34" s="6" t="s">
        <v>104</v>
      </c>
      <c r="G34" s="34"/>
    </row>
    <row r="35" ht="15.6" customHeight="1" spans="1:7">
      <c r="A35" s="10" t="s">
        <v>75</v>
      </c>
      <c r="B35" s="18" t="s">
        <v>105</v>
      </c>
      <c r="C35" s="17">
        <v>1</v>
      </c>
      <c r="D35" s="11" t="s">
        <v>106</v>
      </c>
      <c r="E35" s="33">
        <v>138.42</v>
      </c>
      <c r="F35" s="6" t="s">
        <v>107</v>
      </c>
      <c r="G35" s="18"/>
    </row>
    <row r="36" ht="15.6" customHeight="1" spans="1:7">
      <c r="A36" s="10" t="s">
        <v>75</v>
      </c>
      <c r="B36" s="18" t="s">
        <v>108</v>
      </c>
      <c r="C36" s="17">
        <v>2</v>
      </c>
      <c r="D36" s="11" t="s">
        <v>109</v>
      </c>
      <c r="E36" s="33">
        <f>2*34.61</f>
        <v>69.22</v>
      </c>
      <c r="F36" s="6" t="s">
        <v>110</v>
      </c>
      <c r="G36" s="18"/>
    </row>
    <row r="37" ht="15.6" customHeight="1" spans="1:6">
      <c r="A37" s="10" t="s">
        <v>75</v>
      </c>
      <c r="B37" s="3" t="s">
        <v>111</v>
      </c>
      <c r="C37" s="4">
        <v>1</v>
      </c>
      <c r="D37" s="11" t="s">
        <v>112</v>
      </c>
      <c r="E37" s="29">
        <v>24.73</v>
      </c>
      <c r="F37" s="6" t="s">
        <v>113</v>
      </c>
    </row>
    <row r="38" ht="15.6" customHeight="1" spans="1:6">
      <c r="A38" s="10" t="s">
        <v>75</v>
      </c>
      <c r="B38" s="3" t="s">
        <v>114</v>
      </c>
      <c r="C38" s="4">
        <v>4</v>
      </c>
      <c r="D38" s="11" t="s">
        <v>115</v>
      </c>
      <c r="E38" s="29">
        <f>2.48*4</f>
        <v>9.92</v>
      </c>
      <c r="F38" s="6" t="s">
        <v>116</v>
      </c>
    </row>
    <row r="39" ht="15.6" customHeight="1" spans="1:6">
      <c r="A39" s="10" t="s">
        <v>75</v>
      </c>
      <c r="B39" s="3" t="s">
        <v>117</v>
      </c>
      <c r="C39" s="4">
        <v>10</v>
      </c>
      <c r="D39" s="11" t="s">
        <v>118</v>
      </c>
      <c r="E39" s="35">
        <v>13.2</v>
      </c>
      <c r="F39" s="6" t="s">
        <v>119</v>
      </c>
    </row>
    <row r="40" ht="15.6" customHeight="1" spans="1:6">
      <c r="A40" s="10" t="s">
        <v>75</v>
      </c>
      <c r="B40" s="3" t="s">
        <v>120</v>
      </c>
      <c r="C40" s="4">
        <v>0.6</v>
      </c>
      <c r="D40" s="11" t="s">
        <v>121</v>
      </c>
      <c r="E40" s="29">
        <v>7.03</v>
      </c>
      <c r="F40" s="6" t="s">
        <v>122</v>
      </c>
    </row>
    <row r="41" ht="15.6" customHeight="1" spans="1:7">
      <c r="A41" s="10" t="s">
        <v>75</v>
      </c>
      <c r="B41" s="18" t="s">
        <v>123</v>
      </c>
      <c r="C41" s="17">
        <v>1</v>
      </c>
      <c r="D41" s="20" t="s">
        <v>124</v>
      </c>
      <c r="E41" s="33">
        <v>9.5</v>
      </c>
      <c r="F41" s="6" t="s">
        <v>78</v>
      </c>
      <c r="G41" s="34"/>
    </row>
    <row r="42" ht="15.6" customHeight="1" spans="1:7">
      <c r="A42" s="10" t="s">
        <v>75</v>
      </c>
      <c r="B42" s="18" t="s">
        <v>125</v>
      </c>
      <c r="C42" s="17">
        <v>1</v>
      </c>
      <c r="D42" s="20" t="s">
        <v>126</v>
      </c>
      <c r="E42" s="33">
        <v>24.2</v>
      </c>
      <c r="F42" s="6" t="s">
        <v>78</v>
      </c>
      <c r="G42" s="18"/>
    </row>
    <row r="43" ht="15.6" customHeight="1" spans="1:6">
      <c r="A43" s="10" t="s">
        <v>127</v>
      </c>
      <c r="B43" s="3" t="s">
        <v>128</v>
      </c>
      <c r="C43" s="4">
        <v>6</v>
      </c>
      <c r="D43" s="11" t="s">
        <v>129</v>
      </c>
      <c r="E43" s="29">
        <v>182.16</v>
      </c>
      <c r="F43" s="6" t="s">
        <v>130</v>
      </c>
    </row>
    <row r="44" ht="24" spans="1:6">
      <c r="A44" s="10" t="s">
        <v>127</v>
      </c>
      <c r="B44" s="21" t="s">
        <v>131</v>
      </c>
      <c r="C44" s="4">
        <v>2</v>
      </c>
      <c r="D44" s="22" t="s">
        <v>132</v>
      </c>
      <c r="E44" s="29">
        <v>239.84</v>
      </c>
      <c r="F44" s="6" t="s">
        <v>133</v>
      </c>
    </row>
    <row r="45" ht="15.6" customHeight="1" spans="1:6">
      <c r="A45" s="10" t="s">
        <v>127</v>
      </c>
      <c r="B45" s="23" t="s">
        <v>134</v>
      </c>
      <c r="C45" s="4">
        <v>1</v>
      </c>
      <c r="D45" s="19" t="s">
        <v>135</v>
      </c>
      <c r="E45" s="29">
        <v>54.26</v>
      </c>
      <c r="F45" s="6" t="s">
        <v>136</v>
      </c>
    </row>
    <row r="46" ht="15.6" customHeight="1" spans="1:6">
      <c r="A46" s="10" t="s">
        <v>127</v>
      </c>
      <c r="B46" s="23" t="s">
        <v>137</v>
      </c>
      <c r="C46" s="4">
        <v>1</v>
      </c>
      <c r="D46" s="24" t="s">
        <v>138</v>
      </c>
      <c r="E46" s="29">
        <v>25.96</v>
      </c>
      <c r="F46" s="6" t="s">
        <v>139</v>
      </c>
    </row>
    <row r="47" ht="15.6" customHeight="1" spans="1:6">
      <c r="A47" s="10" t="s">
        <v>127</v>
      </c>
      <c r="B47" s="23" t="s">
        <v>140</v>
      </c>
      <c r="C47" s="4">
        <v>1</v>
      </c>
      <c r="D47" s="22" t="s">
        <v>141</v>
      </c>
      <c r="E47" s="29">
        <v>25.96</v>
      </c>
      <c r="F47" s="6" t="s">
        <v>142</v>
      </c>
    </row>
    <row r="48" ht="15.6" customHeight="1" spans="1:6">
      <c r="A48" s="10" t="s">
        <v>127</v>
      </c>
      <c r="B48" s="23" t="s">
        <v>143</v>
      </c>
      <c r="C48" s="4">
        <v>1</v>
      </c>
      <c r="D48" s="11" t="s">
        <v>144</v>
      </c>
      <c r="E48" s="32">
        <v>108.9</v>
      </c>
      <c r="F48" s="6" t="s">
        <v>145</v>
      </c>
    </row>
    <row r="49" ht="15.6" customHeight="1" spans="1:6">
      <c r="A49" s="10" t="s">
        <v>127</v>
      </c>
      <c r="B49" s="23" t="s">
        <v>146</v>
      </c>
      <c r="C49" s="4">
        <v>1</v>
      </c>
      <c r="D49" s="11" t="s">
        <v>144</v>
      </c>
      <c r="E49" s="32">
        <v>108.9</v>
      </c>
      <c r="F49" s="6" t="s">
        <v>147</v>
      </c>
    </row>
    <row r="50" ht="15.6" customHeight="1" spans="1:6">
      <c r="A50" s="10" t="s">
        <v>127</v>
      </c>
      <c r="B50" s="23" t="s">
        <v>148</v>
      </c>
      <c r="C50" s="4">
        <v>2</v>
      </c>
      <c r="D50" s="11" t="s">
        <v>149</v>
      </c>
      <c r="E50" s="32">
        <v>2</v>
      </c>
      <c r="F50" s="6" t="s">
        <v>150</v>
      </c>
    </row>
    <row r="51" ht="15.6" customHeight="1" spans="1:6">
      <c r="A51" s="10" t="s">
        <v>127</v>
      </c>
      <c r="B51" s="23" t="s">
        <v>151</v>
      </c>
      <c r="C51" s="4">
        <v>1</v>
      </c>
      <c r="D51" s="11" t="s">
        <v>152</v>
      </c>
      <c r="E51" s="32">
        <v>1</v>
      </c>
      <c r="F51" s="6" t="s">
        <v>153</v>
      </c>
    </row>
    <row r="52" ht="15.6" customHeight="1" spans="1:7">
      <c r="A52" s="25"/>
      <c r="B52" s="25"/>
      <c r="C52" s="26"/>
      <c r="D52" s="27" t="s">
        <v>154</v>
      </c>
      <c r="E52" s="36">
        <f>SUM(E2:E21)+SUM(E24:E51)</f>
        <v>2349.76988333333</v>
      </c>
      <c r="F52" s="37"/>
      <c r="G52" s="38"/>
    </row>
    <row r="53" ht="15.2" spans="4:6">
      <c r="D53" s="27" t="s">
        <v>155</v>
      </c>
      <c r="E53" s="36">
        <f>E52+E22</f>
        <v>3649.76988333333</v>
      </c>
      <c r="F53" s="39"/>
    </row>
    <row r="54" ht="15.2" spans="4:6">
      <c r="D54" s="27" t="s">
        <v>156</v>
      </c>
      <c r="E54" s="36">
        <f>E52+E23</f>
        <v>3269.76988333333</v>
      </c>
      <c r="F54" s="39"/>
    </row>
    <row r="55" ht="12" spans="5:6">
      <c r="E55" s="13"/>
      <c r="F55" s="39"/>
    </row>
    <row r="56" ht="12" spans="5:6">
      <c r="E56" s="13"/>
      <c r="F56" s="39"/>
    </row>
    <row r="57" ht="12" spans="5:6">
      <c r="E57" s="13"/>
      <c r="F57" s="39"/>
    </row>
    <row r="58" ht="12" spans="5:6">
      <c r="E58" s="13"/>
      <c r="F58" s="39"/>
    </row>
    <row r="59" ht="12" spans="5:6">
      <c r="E59" s="13"/>
      <c r="F59" s="39"/>
    </row>
    <row r="60" ht="12" spans="5:6">
      <c r="E60" s="13"/>
      <c r="F60" s="39"/>
    </row>
    <row r="61" ht="12" spans="5:6">
      <c r="E61" s="13"/>
      <c r="F61" s="39"/>
    </row>
    <row r="62" ht="12" spans="5:6">
      <c r="E62" s="13"/>
      <c r="F62" s="39"/>
    </row>
    <row r="63" ht="12" spans="5:6">
      <c r="E63" s="13"/>
      <c r="F63" s="39"/>
    </row>
    <row r="64" ht="12" spans="5:6">
      <c r="E64" s="13"/>
      <c r="F64" s="39"/>
    </row>
    <row r="65" ht="12" spans="5:6">
      <c r="E65" s="13"/>
      <c r="F65" s="39"/>
    </row>
    <row r="66" ht="12" spans="5:6">
      <c r="E66" s="13"/>
      <c r="F66" s="39"/>
    </row>
    <row r="67" ht="12" spans="5:6">
      <c r="E67" s="13"/>
      <c r="F67" s="39"/>
    </row>
    <row r="68" ht="12" spans="5:6">
      <c r="E68" s="13"/>
      <c r="F68" s="39"/>
    </row>
    <row r="69" ht="12" spans="5:6">
      <c r="E69" s="13"/>
      <c r="F69" s="39"/>
    </row>
    <row r="70" ht="12" spans="5:6">
      <c r="E70" s="13"/>
      <c r="F70" s="39"/>
    </row>
    <row r="71" ht="12" spans="5:6">
      <c r="E71" s="13"/>
      <c r="F71" s="39"/>
    </row>
    <row r="72" ht="12" spans="5:6">
      <c r="E72" s="13"/>
      <c r="F72" s="39"/>
    </row>
    <row r="73" ht="12" spans="5:6">
      <c r="E73" s="13"/>
      <c r="F73" s="39"/>
    </row>
    <row r="74" ht="12" spans="5:6">
      <c r="E74" s="13"/>
      <c r="F74" s="39"/>
    </row>
    <row r="75" ht="12" spans="5:6">
      <c r="E75" s="13"/>
      <c r="F75" s="39"/>
    </row>
    <row r="76" ht="12" spans="5:6">
      <c r="E76" s="13"/>
      <c r="F76" s="39"/>
    </row>
    <row r="77" ht="12" spans="5:6">
      <c r="E77" s="13"/>
      <c r="F77" s="39"/>
    </row>
    <row r="78" ht="12" spans="5:6">
      <c r="E78" s="13"/>
      <c r="F78" s="39"/>
    </row>
    <row r="79" ht="12" spans="5:6">
      <c r="E79" s="13"/>
      <c r="F79" s="39"/>
    </row>
    <row r="80" ht="12" spans="5:6">
      <c r="E80" s="13"/>
      <c r="F80" s="39"/>
    </row>
    <row r="81" ht="12" spans="5:6">
      <c r="E81" s="13"/>
      <c r="F81" s="39"/>
    </row>
    <row r="82" ht="12" spans="5:6">
      <c r="E82" s="13"/>
      <c r="F82" s="39"/>
    </row>
    <row r="83" ht="12" spans="5:6">
      <c r="E83" s="13"/>
      <c r="F83" s="39"/>
    </row>
    <row r="84" ht="12" spans="5:6">
      <c r="E84" s="13"/>
      <c r="F84" s="39"/>
    </row>
    <row r="85" ht="12" spans="5:6">
      <c r="E85" s="13"/>
      <c r="F85" s="39"/>
    </row>
    <row r="86" ht="12" spans="5:6">
      <c r="E86" s="13"/>
      <c r="F86" s="39"/>
    </row>
    <row r="87" ht="12" spans="5:6">
      <c r="E87" s="13"/>
      <c r="F87" s="39"/>
    </row>
    <row r="88" ht="12" spans="5:6">
      <c r="E88" s="13"/>
      <c r="F88" s="39"/>
    </row>
    <row r="89" ht="12" spans="5:6">
      <c r="E89" s="13"/>
      <c r="F89" s="39"/>
    </row>
    <row r="90" ht="12" spans="5:6">
      <c r="E90" s="13"/>
      <c r="F90" s="39"/>
    </row>
    <row r="91" ht="12" spans="5:6">
      <c r="E91" s="13"/>
      <c r="F91" s="39"/>
    </row>
    <row r="92" ht="12" spans="5:6">
      <c r="E92" s="13"/>
      <c r="F92" s="39"/>
    </row>
    <row r="93" ht="12" spans="5:6">
      <c r="E93" s="13"/>
      <c r="F93" s="39"/>
    </row>
    <row r="94" ht="12" spans="5:6">
      <c r="E94" s="13"/>
      <c r="F94" s="39"/>
    </row>
    <row r="95" ht="12" spans="5:6">
      <c r="E95" s="13"/>
      <c r="F95" s="39"/>
    </row>
    <row r="96" ht="12" spans="5:6">
      <c r="E96" s="13"/>
      <c r="F96" s="39"/>
    </row>
    <row r="97" ht="12" spans="5:6">
      <c r="E97" s="13"/>
      <c r="F97" s="39"/>
    </row>
    <row r="98" ht="12" spans="5:6">
      <c r="E98" s="13"/>
      <c r="F98" s="39"/>
    </row>
    <row r="99" ht="12" spans="5:6">
      <c r="E99" s="13"/>
      <c r="F99" s="39"/>
    </row>
    <row r="100" ht="12" spans="5:6">
      <c r="E100" s="13"/>
      <c r="F100" s="39"/>
    </row>
    <row r="101" ht="12" spans="5:6">
      <c r="E101" s="13"/>
      <c r="F101" s="39"/>
    </row>
    <row r="102" ht="12" spans="5:6">
      <c r="E102" s="13"/>
      <c r="F102" s="39"/>
    </row>
    <row r="103" ht="12" spans="5:6">
      <c r="E103" s="13"/>
      <c r="F103" s="39"/>
    </row>
    <row r="104" ht="12" spans="5:6">
      <c r="E104" s="13"/>
      <c r="F104" s="39"/>
    </row>
    <row r="105" ht="12" spans="5:6">
      <c r="E105" s="13"/>
      <c r="F105" s="39"/>
    </row>
    <row r="106" ht="12" spans="5:6">
      <c r="E106" s="13"/>
      <c r="F106" s="39"/>
    </row>
    <row r="107" ht="12" spans="5:6">
      <c r="E107" s="13"/>
      <c r="F107" s="39"/>
    </row>
    <row r="108" ht="12" spans="5:6">
      <c r="E108" s="13"/>
      <c r="F108" s="39"/>
    </row>
    <row r="109" ht="12" spans="5:6">
      <c r="E109" s="13"/>
      <c r="F109" s="39"/>
    </row>
    <row r="110" ht="12" spans="5:6">
      <c r="E110" s="13"/>
      <c r="F110" s="39"/>
    </row>
    <row r="111" ht="12" spans="5:6">
      <c r="E111" s="13"/>
      <c r="F111" s="39"/>
    </row>
    <row r="112" ht="12" spans="5:6">
      <c r="E112" s="13"/>
      <c r="F112" s="39"/>
    </row>
    <row r="113" ht="12" spans="5:6">
      <c r="E113" s="13"/>
      <c r="F113" s="39"/>
    </row>
    <row r="114" ht="12" spans="5:6">
      <c r="E114" s="13"/>
      <c r="F114" s="39"/>
    </row>
    <row r="115" ht="12" spans="5:6">
      <c r="E115" s="13"/>
      <c r="F115" s="39"/>
    </row>
    <row r="116" ht="12" spans="5:6">
      <c r="E116" s="13"/>
      <c r="F116" s="39"/>
    </row>
    <row r="117" ht="12" spans="5:6">
      <c r="E117" s="13"/>
      <c r="F117" s="39"/>
    </row>
    <row r="118" ht="12" spans="5:6">
      <c r="E118" s="13"/>
      <c r="F118" s="39"/>
    </row>
    <row r="119" ht="12" spans="5:6">
      <c r="E119" s="13"/>
      <c r="F119" s="39"/>
    </row>
    <row r="120" ht="12" spans="5:6">
      <c r="E120" s="13"/>
      <c r="F120" s="39"/>
    </row>
    <row r="121" ht="12" spans="5:6">
      <c r="E121" s="13"/>
      <c r="F121" s="39"/>
    </row>
    <row r="122" ht="12" spans="5:6">
      <c r="E122" s="13"/>
      <c r="F122" s="39"/>
    </row>
    <row r="123" ht="12" spans="5:6">
      <c r="E123" s="13"/>
      <c r="F123" s="39"/>
    </row>
    <row r="124" ht="12" spans="5:6">
      <c r="E124" s="13"/>
      <c r="F124" s="39"/>
    </row>
    <row r="125" ht="12" spans="5:6">
      <c r="E125" s="13"/>
      <c r="F125" s="39"/>
    </row>
    <row r="126" ht="12" spans="5:6">
      <c r="E126" s="13"/>
      <c r="F126" s="39"/>
    </row>
    <row r="127" ht="12" spans="5:6">
      <c r="E127" s="13"/>
      <c r="F127" s="39"/>
    </row>
    <row r="128" ht="12" spans="5:6">
      <c r="E128" s="13"/>
      <c r="F128" s="39"/>
    </row>
    <row r="129" ht="12" spans="5:6">
      <c r="E129" s="13"/>
      <c r="F129" s="39"/>
    </row>
    <row r="130" ht="12" spans="5:6">
      <c r="E130" s="13"/>
      <c r="F130" s="39"/>
    </row>
    <row r="131" ht="12" spans="5:6">
      <c r="E131" s="13"/>
      <c r="F131" s="39"/>
    </row>
    <row r="132" ht="12" spans="5:6">
      <c r="E132" s="13"/>
      <c r="F132" s="39"/>
    </row>
    <row r="133" ht="12" spans="5:6">
      <c r="E133" s="13"/>
      <c r="F133" s="39"/>
    </row>
    <row r="134" ht="12" spans="5:6">
      <c r="E134" s="13"/>
      <c r="F134" s="39"/>
    </row>
    <row r="135" ht="12" spans="5:6">
      <c r="E135" s="13"/>
      <c r="F135" s="39"/>
    </row>
    <row r="136" ht="12" spans="5:6">
      <c r="E136" s="13"/>
      <c r="F136" s="39"/>
    </row>
    <row r="137" ht="12" spans="5:6">
      <c r="E137" s="13"/>
      <c r="F137" s="39"/>
    </row>
    <row r="138" ht="12" spans="5:6">
      <c r="E138" s="13"/>
      <c r="F138" s="39"/>
    </row>
    <row r="139" ht="12" spans="5:6">
      <c r="E139" s="13"/>
      <c r="F139" s="39"/>
    </row>
    <row r="140" ht="12" spans="5:6">
      <c r="E140" s="13"/>
      <c r="F140" s="39"/>
    </row>
    <row r="141" ht="12" spans="5:6">
      <c r="E141" s="13"/>
      <c r="F141" s="39"/>
    </row>
    <row r="142" ht="12" spans="5:6">
      <c r="E142" s="13"/>
      <c r="F142" s="39"/>
    </row>
    <row r="143" ht="12" spans="5:6">
      <c r="E143" s="13"/>
      <c r="F143" s="39"/>
    </row>
    <row r="144" ht="12" spans="5:6">
      <c r="E144" s="13"/>
      <c r="F144" s="39"/>
    </row>
    <row r="145" ht="12" spans="5:6">
      <c r="E145" s="13"/>
      <c r="F145" s="39"/>
    </row>
    <row r="146" ht="12" spans="5:6">
      <c r="E146" s="13"/>
      <c r="F146" s="39"/>
    </row>
    <row r="147" ht="12" spans="5:6">
      <c r="E147" s="13"/>
      <c r="F147" s="39"/>
    </row>
    <row r="148" ht="12" spans="5:6">
      <c r="E148" s="13"/>
      <c r="F148" s="39"/>
    </row>
    <row r="149" ht="12" spans="5:6">
      <c r="E149" s="13"/>
      <c r="F149" s="39"/>
    </row>
    <row r="150" ht="12" spans="5:6">
      <c r="E150" s="13"/>
      <c r="F150" s="39"/>
    </row>
    <row r="151" ht="12" spans="5:6">
      <c r="E151" s="13"/>
      <c r="F151" s="39"/>
    </row>
    <row r="152" ht="12" spans="5:6">
      <c r="E152" s="13"/>
      <c r="F152" s="39"/>
    </row>
    <row r="153" ht="12" spans="5:6">
      <c r="E153" s="13"/>
      <c r="F153" s="39"/>
    </row>
    <row r="154" ht="12" spans="5:6">
      <c r="E154" s="13"/>
      <c r="F154" s="39"/>
    </row>
    <row r="155" ht="12" spans="5:6">
      <c r="E155" s="13"/>
      <c r="F155" s="39"/>
    </row>
    <row r="156" ht="12" spans="5:6">
      <c r="E156" s="13"/>
      <c r="F156" s="39"/>
    </row>
    <row r="157" ht="12" spans="5:6">
      <c r="E157" s="13"/>
      <c r="F157" s="39"/>
    </row>
    <row r="158" ht="12" spans="5:6">
      <c r="E158" s="13"/>
      <c r="F158" s="39"/>
    </row>
    <row r="159" ht="12" spans="5:6">
      <c r="E159" s="13"/>
      <c r="F159" s="39"/>
    </row>
    <row r="160" ht="12" spans="5:6">
      <c r="E160" s="13"/>
      <c r="F160" s="39"/>
    </row>
    <row r="161" ht="12" spans="5:6">
      <c r="E161" s="13"/>
      <c r="F161" s="39"/>
    </row>
    <row r="162" ht="12" spans="5:6">
      <c r="E162" s="13"/>
      <c r="F162" s="39"/>
    </row>
    <row r="163" ht="12" spans="5:6">
      <c r="E163" s="13"/>
      <c r="F163" s="39"/>
    </row>
    <row r="164" ht="12" spans="5:6">
      <c r="E164" s="13"/>
      <c r="F164" s="39"/>
    </row>
    <row r="165" ht="12" spans="5:6">
      <c r="E165" s="13"/>
      <c r="F165" s="39"/>
    </row>
    <row r="166" ht="12" spans="5:6">
      <c r="E166" s="13"/>
      <c r="F166" s="39"/>
    </row>
    <row r="167" ht="12" spans="5:6">
      <c r="E167" s="13"/>
      <c r="F167" s="39"/>
    </row>
    <row r="168" ht="12" spans="5:6">
      <c r="E168" s="13"/>
      <c r="F168" s="39"/>
    </row>
    <row r="169" ht="12" spans="5:6">
      <c r="E169" s="13"/>
      <c r="F169" s="39"/>
    </row>
    <row r="170" ht="12" spans="5:6">
      <c r="E170" s="13"/>
      <c r="F170" s="39"/>
    </row>
    <row r="171" ht="12" spans="5:6">
      <c r="E171" s="13"/>
      <c r="F171" s="39"/>
    </row>
    <row r="172" ht="12" spans="5:6">
      <c r="E172" s="13"/>
      <c r="F172" s="39"/>
    </row>
    <row r="173" ht="12" spans="5:6">
      <c r="E173" s="13"/>
      <c r="F173" s="39"/>
    </row>
    <row r="174" ht="12" spans="5:6">
      <c r="E174" s="13"/>
      <c r="F174" s="39"/>
    </row>
    <row r="175" ht="12" spans="5:6">
      <c r="E175" s="13"/>
      <c r="F175" s="39"/>
    </row>
    <row r="176" ht="12" spans="5:6">
      <c r="E176" s="13"/>
      <c r="F176" s="39"/>
    </row>
    <row r="177" ht="12" spans="5:6">
      <c r="E177" s="13"/>
      <c r="F177" s="39"/>
    </row>
    <row r="178" ht="12" spans="5:6">
      <c r="E178" s="13"/>
      <c r="F178" s="39"/>
    </row>
    <row r="179" ht="12" spans="5:6">
      <c r="E179" s="13"/>
      <c r="F179" s="39"/>
    </row>
    <row r="180" ht="12" spans="5:6">
      <c r="E180" s="13"/>
      <c r="F180" s="39"/>
    </row>
    <row r="181" ht="12" spans="5:6">
      <c r="E181" s="13"/>
      <c r="F181" s="39"/>
    </row>
    <row r="182" ht="12" spans="5:6">
      <c r="E182" s="13"/>
      <c r="F182" s="39"/>
    </row>
    <row r="183" ht="12" spans="5:6">
      <c r="E183" s="13"/>
      <c r="F183" s="39"/>
    </row>
    <row r="184" ht="12" spans="5:6">
      <c r="E184" s="13"/>
      <c r="F184" s="39"/>
    </row>
    <row r="185" ht="12" spans="5:6">
      <c r="E185" s="13"/>
      <c r="F185" s="39"/>
    </row>
    <row r="186" ht="12" spans="5:6">
      <c r="E186" s="13"/>
      <c r="F186" s="39"/>
    </row>
    <row r="187" ht="12" spans="5:6">
      <c r="E187" s="13"/>
      <c r="F187" s="39"/>
    </row>
    <row r="188" ht="12" spans="5:6">
      <c r="E188" s="13"/>
      <c r="F188" s="39"/>
    </row>
    <row r="189" ht="12" spans="5:6">
      <c r="E189" s="13"/>
      <c r="F189" s="39"/>
    </row>
    <row r="190" ht="12" spans="5:6">
      <c r="E190" s="13"/>
      <c r="F190" s="39"/>
    </row>
    <row r="191" ht="12" spans="5:6">
      <c r="E191" s="13"/>
      <c r="F191" s="39"/>
    </row>
    <row r="192" ht="12" spans="5:6">
      <c r="E192" s="13"/>
      <c r="F192" s="39"/>
    </row>
    <row r="193" ht="12" spans="5:6">
      <c r="E193" s="13"/>
      <c r="F193" s="39"/>
    </row>
    <row r="194" ht="12" spans="5:6">
      <c r="E194" s="13"/>
      <c r="F194" s="39"/>
    </row>
    <row r="195" ht="12" spans="5:6">
      <c r="E195" s="13"/>
      <c r="F195" s="39"/>
    </row>
    <row r="196" ht="12" spans="5:6">
      <c r="E196" s="13"/>
      <c r="F196" s="39"/>
    </row>
    <row r="197" ht="12" spans="5:6">
      <c r="E197" s="13"/>
      <c r="F197" s="39"/>
    </row>
    <row r="198" ht="12" spans="5:6">
      <c r="E198" s="13"/>
      <c r="F198" s="39"/>
    </row>
    <row r="199" ht="12" spans="5:6">
      <c r="E199" s="13"/>
      <c r="F199" s="39"/>
    </row>
    <row r="200" ht="12" spans="5:6">
      <c r="E200" s="13"/>
      <c r="F200" s="39"/>
    </row>
    <row r="201" ht="12" spans="5:6">
      <c r="E201" s="13"/>
      <c r="F201" s="39"/>
    </row>
    <row r="202" ht="12" spans="5:6">
      <c r="E202" s="13"/>
      <c r="F202" s="39"/>
    </row>
    <row r="203" ht="12" spans="5:6">
      <c r="E203" s="13"/>
      <c r="F203" s="39"/>
    </row>
    <row r="204" ht="12" spans="5:6">
      <c r="E204" s="13"/>
      <c r="F204" s="39"/>
    </row>
    <row r="205" ht="12" spans="5:6">
      <c r="E205" s="13"/>
      <c r="F205" s="39"/>
    </row>
    <row r="206" ht="12" spans="5:6">
      <c r="E206" s="13"/>
      <c r="F206" s="39"/>
    </row>
    <row r="207" ht="12" spans="5:6">
      <c r="E207" s="13"/>
      <c r="F207" s="39"/>
    </row>
    <row r="208" ht="12" spans="5:6">
      <c r="E208" s="13"/>
      <c r="F208" s="39"/>
    </row>
    <row r="209" ht="12" spans="5:6">
      <c r="E209" s="13"/>
      <c r="F209" s="39"/>
    </row>
    <row r="210" ht="12" spans="5:6">
      <c r="E210" s="13"/>
      <c r="F210" s="39"/>
    </row>
    <row r="211" ht="12" spans="5:6">
      <c r="E211" s="13"/>
      <c r="F211" s="39"/>
    </row>
    <row r="212" ht="12" spans="5:6">
      <c r="E212" s="13"/>
      <c r="F212" s="39"/>
    </row>
    <row r="213" ht="12" spans="5:6">
      <c r="E213" s="13"/>
      <c r="F213" s="39"/>
    </row>
    <row r="214" ht="12" spans="5:6">
      <c r="E214" s="13"/>
      <c r="F214" s="39"/>
    </row>
    <row r="215" ht="12" spans="5:6">
      <c r="E215" s="13"/>
      <c r="F215" s="39"/>
    </row>
    <row r="216" ht="12" spans="5:6">
      <c r="E216" s="13"/>
      <c r="F216" s="39"/>
    </row>
    <row r="217" ht="12" spans="5:6">
      <c r="E217" s="13"/>
      <c r="F217" s="39"/>
    </row>
    <row r="218" ht="12" spans="5:6">
      <c r="E218" s="13"/>
      <c r="F218" s="39"/>
    </row>
    <row r="219" ht="12" spans="5:6">
      <c r="E219" s="13"/>
      <c r="F219" s="39"/>
    </row>
    <row r="220" ht="12" spans="5:6">
      <c r="E220" s="13"/>
      <c r="F220" s="39"/>
    </row>
    <row r="221" ht="12" spans="5:6">
      <c r="E221" s="13"/>
      <c r="F221" s="39"/>
    </row>
    <row r="222" ht="12" spans="5:6">
      <c r="E222" s="13"/>
      <c r="F222" s="39"/>
    </row>
    <row r="223" ht="12" spans="5:6">
      <c r="E223" s="13"/>
      <c r="F223" s="39"/>
    </row>
    <row r="224" ht="12" spans="5:6">
      <c r="E224" s="13"/>
      <c r="F224" s="39"/>
    </row>
    <row r="225" ht="12" spans="5:6">
      <c r="E225" s="13"/>
      <c r="F225" s="39"/>
    </row>
    <row r="226" ht="12" spans="5:6">
      <c r="E226" s="13"/>
      <c r="F226" s="39"/>
    </row>
    <row r="227" ht="12" spans="5:6">
      <c r="E227" s="13"/>
      <c r="F227" s="39"/>
    </row>
    <row r="228" ht="12" spans="5:6">
      <c r="E228" s="13"/>
      <c r="F228" s="39"/>
    </row>
    <row r="229" ht="12" spans="5:6">
      <c r="E229" s="13"/>
      <c r="F229" s="39"/>
    </row>
    <row r="230" ht="12" spans="5:6">
      <c r="E230" s="13"/>
      <c r="F230" s="39"/>
    </row>
    <row r="231" ht="12" spans="5:6">
      <c r="E231" s="13"/>
      <c r="F231" s="39"/>
    </row>
    <row r="232" ht="12" spans="5:6">
      <c r="E232" s="13"/>
      <c r="F232" s="39"/>
    </row>
    <row r="233" ht="12" spans="5:6">
      <c r="E233" s="13"/>
      <c r="F233" s="39"/>
    </row>
    <row r="234" ht="12" spans="5:6">
      <c r="E234" s="13"/>
      <c r="F234" s="39"/>
    </row>
    <row r="235" ht="12" spans="5:6">
      <c r="E235" s="13"/>
      <c r="F235" s="39"/>
    </row>
    <row r="236" ht="12" spans="5:6">
      <c r="E236" s="13"/>
      <c r="F236" s="39"/>
    </row>
    <row r="237" ht="12" spans="5:6">
      <c r="E237" s="13"/>
      <c r="F237" s="39"/>
    </row>
    <row r="238" ht="12" spans="5:6">
      <c r="E238" s="13"/>
      <c r="F238" s="39"/>
    </row>
    <row r="239" ht="12" spans="5:6">
      <c r="E239" s="13"/>
      <c r="F239" s="39"/>
    </row>
    <row r="240" ht="12" spans="5:6">
      <c r="E240" s="13"/>
      <c r="F240" s="39"/>
    </row>
    <row r="241" ht="12" spans="5:6">
      <c r="E241" s="13"/>
      <c r="F241" s="39"/>
    </row>
    <row r="242" ht="12" spans="5:6">
      <c r="E242" s="13"/>
      <c r="F242" s="39"/>
    </row>
    <row r="243" ht="12" spans="5:6">
      <c r="E243" s="13"/>
      <c r="F243" s="39"/>
    </row>
    <row r="244" ht="12" spans="5:6">
      <c r="E244" s="13"/>
      <c r="F244" s="39"/>
    </row>
    <row r="245" ht="12" spans="5:6">
      <c r="E245" s="13"/>
      <c r="F245" s="39"/>
    </row>
    <row r="246" ht="12" spans="5:6">
      <c r="E246" s="13"/>
      <c r="F246" s="39"/>
    </row>
    <row r="247" ht="12" spans="5:6">
      <c r="E247" s="13"/>
      <c r="F247" s="39"/>
    </row>
    <row r="248" ht="12" spans="5:6">
      <c r="E248" s="13"/>
      <c r="F248" s="39"/>
    </row>
    <row r="249" ht="12" spans="5:6">
      <c r="E249" s="13"/>
      <c r="F249" s="39"/>
    </row>
    <row r="250" ht="12" spans="5:6">
      <c r="E250" s="13"/>
      <c r="F250" s="39"/>
    </row>
    <row r="251" ht="12" spans="5:6">
      <c r="E251" s="13"/>
      <c r="F251" s="39"/>
    </row>
    <row r="252" ht="12" spans="5:6">
      <c r="E252" s="13"/>
      <c r="F252" s="39"/>
    </row>
    <row r="253" ht="12" spans="5:6">
      <c r="E253" s="13"/>
      <c r="F253" s="39"/>
    </row>
    <row r="254" ht="12" spans="5:6">
      <c r="E254" s="13"/>
      <c r="F254" s="39"/>
    </row>
    <row r="255" ht="12" spans="5:6">
      <c r="E255" s="13"/>
      <c r="F255" s="39"/>
    </row>
    <row r="256" ht="12" spans="5:6">
      <c r="E256" s="13"/>
      <c r="F256" s="39"/>
    </row>
    <row r="257" ht="12" spans="5:6">
      <c r="E257" s="13"/>
      <c r="F257" s="39"/>
    </row>
    <row r="258" ht="12" spans="5:6">
      <c r="E258" s="13"/>
      <c r="F258" s="39"/>
    </row>
    <row r="259" ht="12" spans="5:6">
      <c r="E259" s="13"/>
      <c r="F259" s="39"/>
    </row>
    <row r="260" ht="12" spans="5:6">
      <c r="E260" s="13"/>
      <c r="F260" s="39"/>
    </row>
    <row r="261" ht="12" spans="5:6">
      <c r="E261" s="13"/>
      <c r="F261" s="39"/>
    </row>
    <row r="262" ht="12" spans="5:6">
      <c r="E262" s="13"/>
      <c r="F262" s="39"/>
    </row>
    <row r="263" ht="12" spans="5:6">
      <c r="E263" s="13"/>
      <c r="F263" s="39"/>
    </row>
    <row r="264" ht="12" spans="5:6">
      <c r="E264" s="13"/>
      <c r="F264" s="39"/>
    </row>
    <row r="265" ht="12" spans="5:6">
      <c r="E265" s="13"/>
      <c r="F265" s="39"/>
    </row>
    <row r="266" ht="12" spans="5:6">
      <c r="E266" s="13"/>
      <c r="F266" s="39"/>
    </row>
    <row r="267" ht="12" spans="5:6">
      <c r="E267" s="13"/>
      <c r="F267" s="39"/>
    </row>
    <row r="268" ht="12" spans="5:6">
      <c r="E268" s="13"/>
      <c r="F268" s="39"/>
    </row>
    <row r="269" ht="12" spans="5:6">
      <c r="E269" s="13"/>
      <c r="F269" s="39"/>
    </row>
    <row r="270" ht="12" spans="5:6">
      <c r="E270" s="13"/>
      <c r="F270" s="39"/>
    </row>
    <row r="271" ht="12" spans="5:6">
      <c r="E271" s="13"/>
      <c r="F271" s="39"/>
    </row>
    <row r="272" ht="12" spans="5:6">
      <c r="E272" s="13"/>
      <c r="F272" s="39"/>
    </row>
    <row r="273" ht="12" spans="5:6">
      <c r="E273" s="13"/>
      <c r="F273" s="39"/>
    </row>
    <row r="274" ht="12" spans="5:6">
      <c r="E274" s="13"/>
      <c r="F274" s="39"/>
    </row>
    <row r="275" ht="12" spans="5:6">
      <c r="E275" s="13"/>
      <c r="F275" s="39"/>
    </row>
    <row r="276" ht="12" spans="5:6">
      <c r="E276" s="13"/>
      <c r="F276" s="39"/>
    </row>
    <row r="277" ht="12" spans="5:6">
      <c r="E277" s="13"/>
      <c r="F277" s="39"/>
    </row>
    <row r="278" ht="12" spans="5:6">
      <c r="E278" s="13"/>
      <c r="F278" s="39"/>
    </row>
    <row r="279" ht="12" spans="5:6">
      <c r="E279" s="13"/>
      <c r="F279" s="39"/>
    </row>
    <row r="280" ht="12" spans="5:6">
      <c r="E280" s="13"/>
      <c r="F280" s="39"/>
    </row>
    <row r="281" ht="12" spans="5:6">
      <c r="E281" s="13"/>
      <c r="F281" s="39"/>
    </row>
    <row r="282" ht="12" spans="5:6">
      <c r="E282" s="13"/>
      <c r="F282" s="39"/>
    </row>
    <row r="283" ht="12" spans="5:6">
      <c r="E283" s="13"/>
      <c r="F283" s="39"/>
    </row>
    <row r="284" ht="12" spans="5:6">
      <c r="E284" s="13"/>
      <c r="F284" s="39"/>
    </row>
    <row r="285" ht="12" spans="5:6">
      <c r="E285" s="13"/>
      <c r="F285" s="39"/>
    </row>
    <row r="286" ht="12" spans="5:6">
      <c r="E286" s="13"/>
      <c r="F286" s="39"/>
    </row>
    <row r="287" ht="12" spans="5:6">
      <c r="E287" s="13"/>
      <c r="F287" s="39"/>
    </row>
    <row r="288" ht="12" spans="5:6">
      <c r="E288" s="13"/>
      <c r="F288" s="39"/>
    </row>
    <row r="289" ht="12" spans="5:6">
      <c r="E289" s="13"/>
      <c r="F289" s="39"/>
    </row>
    <row r="290" ht="12" spans="5:6">
      <c r="E290" s="13"/>
      <c r="F290" s="39"/>
    </row>
    <row r="291" ht="12" spans="5:6">
      <c r="E291" s="13"/>
      <c r="F291" s="39"/>
    </row>
    <row r="292" ht="12" spans="5:6">
      <c r="E292" s="13"/>
      <c r="F292" s="39"/>
    </row>
    <row r="293" ht="12" spans="5:6">
      <c r="E293" s="13"/>
      <c r="F293" s="39"/>
    </row>
    <row r="294" ht="12" spans="5:6">
      <c r="E294" s="13"/>
      <c r="F294" s="39"/>
    </row>
    <row r="295" ht="12" spans="5:6">
      <c r="E295" s="13"/>
      <c r="F295" s="39"/>
    </row>
    <row r="296" ht="12" spans="5:6">
      <c r="E296" s="13"/>
      <c r="F296" s="39"/>
    </row>
    <row r="297" ht="12" spans="5:6">
      <c r="E297" s="13"/>
      <c r="F297" s="39"/>
    </row>
    <row r="298" ht="12" spans="5:6">
      <c r="E298" s="13"/>
      <c r="F298" s="39"/>
    </row>
    <row r="299" ht="12" spans="5:6">
      <c r="E299" s="13"/>
      <c r="F299" s="39"/>
    </row>
    <row r="300" ht="12" spans="5:6">
      <c r="E300" s="13"/>
      <c r="F300" s="39"/>
    </row>
    <row r="301" ht="12" spans="5:6">
      <c r="E301" s="13"/>
      <c r="F301" s="39"/>
    </row>
    <row r="302" ht="12" spans="5:6">
      <c r="E302" s="13"/>
      <c r="F302" s="39"/>
    </row>
    <row r="303" ht="12" spans="5:6">
      <c r="E303" s="13"/>
      <c r="F303" s="39"/>
    </row>
    <row r="304" ht="12" spans="5:6">
      <c r="E304" s="13"/>
      <c r="F304" s="39"/>
    </row>
    <row r="305" ht="12" spans="5:6">
      <c r="E305" s="13"/>
      <c r="F305" s="39"/>
    </row>
    <row r="306" ht="12" spans="5:6">
      <c r="E306" s="13"/>
      <c r="F306" s="39"/>
    </row>
    <row r="307" ht="12" spans="5:6">
      <c r="E307" s="13"/>
      <c r="F307" s="39"/>
    </row>
    <row r="308" ht="12" spans="5:6">
      <c r="E308" s="13"/>
      <c r="F308" s="39"/>
    </row>
    <row r="309" ht="12" spans="5:6">
      <c r="E309" s="13"/>
      <c r="F309" s="39"/>
    </row>
    <row r="310" ht="12" spans="5:6">
      <c r="E310" s="13"/>
      <c r="F310" s="39"/>
    </row>
    <row r="311" ht="12" spans="5:6">
      <c r="E311" s="13"/>
      <c r="F311" s="39"/>
    </row>
    <row r="312" ht="12" spans="5:6">
      <c r="E312" s="13"/>
      <c r="F312" s="39"/>
    </row>
    <row r="313" ht="12" spans="5:6">
      <c r="E313" s="13"/>
      <c r="F313" s="39"/>
    </row>
    <row r="314" ht="12" spans="5:6">
      <c r="E314" s="13"/>
      <c r="F314" s="39"/>
    </row>
    <row r="315" ht="12" spans="5:6">
      <c r="E315" s="13"/>
      <c r="F315" s="39"/>
    </row>
    <row r="316" ht="12" spans="5:6">
      <c r="E316" s="13"/>
      <c r="F316" s="39"/>
    </row>
    <row r="317" ht="12" spans="5:6">
      <c r="E317" s="13"/>
      <c r="F317" s="39"/>
    </row>
    <row r="318" ht="12" spans="5:6">
      <c r="E318" s="13"/>
      <c r="F318" s="39"/>
    </row>
    <row r="319" ht="12" spans="5:6">
      <c r="E319" s="13"/>
      <c r="F319" s="39"/>
    </row>
    <row r="320" ht="12" spans="5:6">
      <c r="E320" s="13"/>
      <c r="F320" s="39"/>
    </row>
    <row r="321" ht="12" spans="5:6">
      <c r="E321" s="13"/>
      <c r="F321" s="39"/>
    </row>
    <row r="322" ht="12" spans="5:6">
      <c r="E322" s="13"/>
      <c r="F322" s="39"/>
    </row>
    <row r="323" ht="12" spans="5:6">
      <c r="E323" s="13"/>
      <c r="F323" s="39"/>
    </row>
    <row r="324" ht="12" spans="5:6">
      <c r="E324" s="13"/>
      <c r="F324" s="39"/>
    </row>
    <row r="325" ht="12" spans="5:6">
      <c r="E325" s="13"/>
      <c r="F325" s="39"/>
    </row>
    <row r="326" ht="12" spans="5:6">
      <c r="E326" s="13"/>
      <c r="F326" s="39"/>
    </row>
    <row r="327" ht="12" spans="5:6">
      <c r="E327" s="13"/>
      <c r="F327" s="39"/>
    </row>
    <row r="328" ht="12" spans="5:6">
      <c r="E328" s="13"/>
      <c r="F328" s="39"/>
    </row>
    <row r="329" ht="12" spans="5:6">
      <c r="E329" s="13"/>
      <c r="F329" s="39"/>
    </row>
    <row r="330" ht="12" spans="5:6">
      <c r="E330" s="13"/>
      <c r="F330" s="39"/>
    </row>
    <row r="331" ht="12" spans="5:6">
      <c r="E331" s="13"/>
      <c r="F331" s="39"/>
    </row>
    <row r="332" ht="12" spans="5:6">
      <c r="E332" s="13"/>
      <c r="F332" s="39"/>
    </row>
    <row r="333" ht="12" spans="5:6">
      <c r="E333" s="13"/>
      <c r="F333" s="39"/>
    </row>
    <row r="334" ht="12" spans="5:6">
      <c r="E334" s="13"/>
      <c r="F334" s="39"/>
    </row>
    <row r="335" ht="12" spans="5:6">
      <c r="E335" s="13"/>
      <c r="F335" s="39"/>
    </row>
    <row r="336" ht="12" spans="5:6">
      <c r="E336" s="13"/>
      <c r="F336" s="39"/>
    </row>
    <row r="337" ht="12" spans="5:6">
      <c r="E337" s="13"/>
      <c r="F337" s="39"/>
    </row>
    <row r="338" ht="12" spans="5:6">
      <c r="E338" s="13"/>
      <c r="F338" s="39"/>
    </row>
    <row r="339" ht="12" spans="5:6">
      <c r="E339" s="13"/>
      <c r="F339" s="39"/>
    </row>
    <row r="340" ht="12" spans="5:6">
      <c r="E340" s="13"/>
      <c r="F340" s="39"/>
    </row>
    <row r="341" ht="12" spans="5:6">
      <c r="E341" s="13"/>
      <c r="F341" s="39"/>
    </row>
    <row r="342" ht="12" spans="5:6">
      <c r="E342" s="13"/>
      <c r="F342" s="39"/>
    </row>
    <row r="343" ht="12" spans="5:6">
      <c r="E343" s="13"/>
      <c r="F343" s="39"/>
    </row>
    <row r="344" ht="12" spans="5:6">
      <c r="E344" s="13"/>
      <c r="F344" s="39"/>
    </row>
    <row r="345" ht="12" spans="5:6">
      <c r="E345" s="13"/>
      <c r="F345" s="39"/>
    </row>
    <row r="346" ht="12" spans="5:6">
      <c r="E346" s="13"/>
      <c r="F346" s="39"/>
    </row>
    <row r="347" ht="12" spans="5:6">
      <c r="E347" s="13"/>
      <c r="F347" s="39"/>
    </row>
    <row r="348" ht="12" spans="5:6">
      <c r="E348" s="13"/>
      <c r="F348" s="39"/>
    </row>
    <row r="349" ht="12" spans="5:6">
      <c r="E349" s="13"/>
      <c r="F349" s="39"/>
    </row>
    <row r="350" ht="12" spans="5:6">
      <c r="E350" s="13"/>
      <c r="F350" s="39"/>
    </row>
    <row r="351" ht="12" spans="5:6">
      <c r="E351" s="13"/>
      <c r="F351" s="39"/>
    </row>
    <row r="352" ht="12" spans="5:6">
      <c r="E352" s="13"/>
      <c r="F352" s="39"/>
    </row>
    <row r="353" ht="12" spans="5:6">
      <c r="E353" s="13"/>
      <c r="F353" s="39"/>
    </row>
    <row r="354" ht="12" spans="5:6">
      <c r="E354" s="13"/>
      <c r="F354" s="39"/>
    </row>
    <row r="355" ht="12" spans="5:6">
      <c r="E355" s="13"/>
      <c r="F355" s="39"/>
    </row>
    <row r="356" ht="12" spans="5:6">
      <c r="E356" s="13"/>
      <c r="F356" s="39"/>
    </row>
    <row r="357" ht="12" spans="5:6">
      <c r="E357" s="13"/>
      <c r="F357" s="39"/>
    </row>
    <row r="358" ht="12" spans="5:6">
      <c r="E358" s="13"/>
      <c r="F358" s="39"/>
    </row>
    <row r="359" ht="12" spans="5:6">
      <c r="E359" s="13"/>
      <c r="F359" s="39"/>
    </row>
    <row r="360" ht="12" spans="5:6">
      <c r="E360" s="13"/>
      <c r="F360" s="39"/>
    </row>
    <row r="361" ht="12" spans="5:6">
      <c r="E361" s="13"/>
      <c r="F361" s="39"/>
    </row>
    <row r="362" ht="12" spans="5:6">
      <c r="E362" s="13"/>
      <c r="F362" s="39"/>
    </row>
    <row r="363" ht="12" spans="5:6">
      <c r="E363" s="13"/>
      <c r="F363" s="39"/>
    </row>
    <row r="364" ht="12" spans="5:6">
      <c r="E364" s="13"/>
      <c r="F364" s="39"/>
    </row>
    <row r="365" ht="12" spans="5:6">
      <c r="E365" s="13"/>
      <c r="F365" s="39"/>
    </row>
    <row r="366" ht="12" spans="5:6">
      <c r="E366" s="13"/>
      <c r="F366" s="39"/>
    </row>
    <row r="367" ht="12" spans="5:6">
      <c r="E367" s="13"/>
      <c r="F367" s="39"/>
    </row>
    <row r="368" ht="12" spans="5:6">
      <c r="E368" s="13"/>
      <c r="F368" s="39"/>
    </row>
    <row r="369" ht="12" spans="5:6">
      <c r="E369" s="13"/>
      <c r="F369" s="39"/>
    </row>
    <row r="370" ht="12" spans="5:6">
      <c r="E370" s="13"/>
      <c r="F370" s="39"/>
    </row>
    <row r="371" ht="12" spans="5:6">
      <c r="E371" s="13"/>
      <c r="F371" s="39"/>
    </row>
    <row r="372" ht="12" spans="5:6">
      <c r="E372" s="13"/>
      <c r="F372" s="39"/>
    </row>
    <row r="373" ht="12" spans="5:6">
      <c r="E373" s="13"/>
      <c r="F373" s="39"/>
    </row>
    <row r="374" ht="12" spans="5:6">
      <c r="E374" s="13"/>
      <c r="F374" s="39"/>
    </row>
    <row r="375" ht="12" spans="5:6">
      <c r="E375" s="13"/>
      <c r="F375" s="39"/>
    </row>
    <row r="376" ht="12" spans="5:6">
      <c r="E376" s="13"/>
      <c r="F376" s="39"/>
    </row>
    <row r="377" ht="12" spans="5:6">
      <c r="E377" s="13"/>
      <c r="F377" s="39"/>
    </row>
    <row r="378" ht="12" spans="5:6">
      <c r="E378" s="13"/>
      <c r="F378" s="39"/>
    </row>
    <row r="379" ht="12" spans="5:6">
      <c r="E379" s="13"/>
      <c r="F379" s="39"/>
    </row>
    <row r="380" ht="12" spans="5:6">
      <c r="E380" s="13"/>
      <c r="F380" s="39"/>
    </row>
    <row r="381" ht="12" spans="5:6">
      <c r="E381" s="13"/>
      <c r="F381" s="39"/>
    </row>
    <row r="382" ht="12" spans="5:6">
      <c r="E382" s="13"/>
      <c r="F382" s="39"/>
    </row>
    <row r="383" ht="12" spans="5:6">
      <c r="E383" s="13"/>
      <c r="F383" s="39"/>
    </row>
    <row r="384" ht="12" spans="5:6">
      <c r="E384" s="13"/>
      <c r="F384" s="39"/>
    </row>
    <row r="385" ht="12" spans="5:6">
      <c r="E385" s="13"/>
      <c r="F385" s="39"/>
    </row>
    <row r="386" ht="12" spans="5:6">
      <c r="E386" s="13"/>
      <c r="F386" s="39"/>
    </row>
    <row r="387" ht="12" spans="5:6">
      <c r="E387" s="13"/>
      <c r="F387" s="39"/>
    </row>
    <row r="388" ht="12" spans="5:6">
      <c r="E388" s="13"/>
      <c r="F388" s="39"/>
    </row>
    <row r="389" ht="12" spans="5:6">
      <c r="E389" s="13"/>
      <c r="F389" s="39"/>
    </row>
    <row r="390" ht="12" spans="5:6">
      <c r="E390" s="13"/>
      <c r="F390" s="39"/>
    </row>
    <row r="391" ht="12" spans="5:6">
      <c r="E391" s="13"/>
      <c r="F391" s="39"/>
    </row>
    <row r="392" ht="12" spans="5:6">
      <c r="E392" s="13"/>
      <c r="F392" s="39"/>
    </row>
    <row r="393" ht="12" spans="5:6">
      <c r="E393" s="13"/>
      <c r="F393" s="39"/>
    </row>
    <row r="394" ht="12" spans="5:6">
      <c r="E394" s="13"/>
      <c r="F394" s="39"/>
    </row>
    <row r="395" ht="12" spans="5:6">
      <c r="E395" s="13"/>
      <c r="F395" s="39"/>
    </row>
    <row r="396" ht="12" spans="5:6">
      <c r="E396" s="13"/>
      <c r="F396" s="39"/>
    </row>
    <row r="397" ht="12" spans="5:6">
      <c r="E397" s="13"/>
      <c r="F397" s="39"/>
    </row>
    <row r="398" ht="12" spans="5:6">
      <c r="E398" s="13"/>
      <c r="F398" s="39"/>
    </row>
    <row r="399" ht="12" spans="5:6">
      <c r="E399" s="13"/>
      <c r="F399" s="39"/>
    </row>
    <row r="400" ht="12" spans="5:6">
      <c r="E400" s="13"/>
      <c r="F400" s="39"/>
    </row>
    <row r="401" ht="12" spans="5:6">
      <c r="E401" s="13"/>
      <c r="F401" s="39"/>
    </row>
    <row r="402" ht="12" spans="5:6">
      <c r="E402" s="13"/>
      <c r="F402" s="39"/>
    </row>
    <row r="403" ht="12" spans="5:6">
      <c r="E403" s="13"/>
      <c r="F403" s="39"/>
    </row>
    <row r="404" ht="12" spans="5:6">
      <c r="E404" s="13"/>
      <c r="F404" s="39"/>
    </row>
    <row r="405" ht="12" spans="5:6">
      <c r="E405" s="13"/>
      <c r="F405" s="39"/>
    </row>
    <row r="406" ht="12" spans="5:6">
      <c r="E406" s="13"/>
      <c r="F406" s="39"/>
    </row>
    <row r="407" ht="12" spans="5:6">
      <c r="E407" s="13"/>
      <c r="F407" s="39"/>
    </row>
    <row r="408" ht="12" spans="5:6">
      <c r="E408" s="13"/>
      <c r="F408" s="39"/>
    </row>
    <row r="409" ht="12" spans="5:6">
      <c r="E409" s="13"/>
      <c r="F409" s="39"/>
    </row>
    <row r="410" ht="12" spans="5:6">
      <c r="E410" s="13"/>
      <c r="F410" s="39"/>
    </row>
    <row r="411" ht="12" spans="5:6">
      <c r="E411" s="13"/>
      <c r="F411" s="39"/>
    </row>
    <row r="412" ht="12" spans="5:6">
      <c r="E412" s="13"/>
      <c r="F412" s="39"/>
    </row>
    <row r="413" ht="12" spans="5:6">
      <c r="E413" s="13"/>
      <c r="F413" s="39"/>
    </row>
    <row r="414" ht="12" spans="5:6">
      <c r="E414" s="13"/>
      <c r="F414" s="39"/>
    </row>
    <row r="415" ht="12" spans="5:6">
      <c r="E415" s="13"/>
      <c r="F415" s="39"/>
    </row>
    <row r="416" ht="12" spans="5:6">
      <c r="E416" s="13"/>
      <c r="F416" s="39"/>
    </row>
    <row r="417" ht="12" spans="5:6">
      <c r="E417" s="13"/>
      <c r="F417" s="39"/>
    </row>
    <row r="418" ht="12" spans="5:6">
      <c r="E418" s="13"/>
      <c r="F418" s="39"/>
    </row>
    <row r="419" ht="12" spans="5:6">
      <c r="E419" s="13"/>
      <c r="F419" s="39"/>
    </row>
    <row r="420" ht="12" spans="5:6">
      <c r="E420" s="13"/>
      <c r="F420" s="39"/>
    </row>
    <row r="421" ht="12" spans="5:6">
      <c r="E421" s="13"/>
      <c r="F421" s="39"/>
    </row>
    <row r="422" ht="12" spans="5:6">
      <c r="E422" s="13"/>
      <c r="F422" s="39"/>
    </row>
    <row r="423" ht="12" spans="5:6">
      <c r="E423" s="13"/>
      <c r="F423" s="39"/>
    </row>
    <row r="424" ht="12" spans="5:6">
      <c r="E424" s="13"/>
      <c r="F424" s="39"/>
    </row>
    <row r="425" ht="12" spans="5:6">
      <c r="E425" s="13"/>
      <c r="F425" s="39"/>
    </row>
    <row r="426" ht="12" spans="5:6">
      <c r="E426" s="13"/>
      <c r="F426" s="39"/>
    </row>
    <row r="427" ht="12" spans="5:6">
      <c r="E427" s="13"/>
      <c r="F427" s="39"/>
    </row>
    <row r="428" ht="12" spans="5:6">
      <c r="E428" s="13"/>
      <c r="F428" s="39"/>
    </row>
    <row r="429" ht="12" spans="5:6">
      <c r="E429" s="13"/>
      <c r="F429" s="39"/>
    </row>
    <row r="430" ht="12" spans="5:6">
      <c r="E430" s="13"/>
      <c r="F430" s="39"/>
    </row>
    <row r="431" ht="12" spans="5:6">
      <c r="E431" s="13"/>
      <c r="F431" s="39"/>
    </row>
    <row r="432" ht="12" spans="5:6">
      <c r="E432" s="13"/>
      <c r="F432" s="39"/>
    </row>
    <row r="433" ht="12" spans="5:6">
      <c r="E433" s="13"/>
      <c r="F433" s="39"/>
    </row>
    <row r="434" ht="12" spans="5:6">
      <c r="E434" s="13"/>
      <c r="F434" s="39"/>
    </row>
    <row r="435" ht="12" spans="5:6">
      <c r="E435" s="13"/>
      <c r="F435" s="39"/>
    </row>
    <row r="436" ht="12" spans="5:6">
      <c r="E436" s="13"/>
      <c r="F436" s="39"/>
    </row>
    <row r="437" ht="12" spans="5:6">
      <c r="E437" s="13"/>
      <c r="F437" s="39"/>
    </row>
    <row r="438" ht="12" spans="5:6">
      <c r="E438" s="13"/>
      <c r="F438" s="39"/>
    </row>
    <row r="439" ht="12" spans="5:6">
      <c r="E439" s="13"/>
      <c r="F439" s="39"/>
    </row>
    <row r="440" ht="12" spans="5:6">
      <c r="E440" s="13"/>
      <c r="F440" s="39"/>
    </row>
    <row r="441" ht="12" spans="5:6">
      <c r="E441" s="13"/>
      <c r="F441" s="39"/>
    </row>
    <row r="442" ht="12" spans="5:6">
      <c r="E442" s="13"/>
      <c r="F442" s="39"/>
    </row>
    <row r="443" ht="12" spans="5:6">
      <c r="E443" s="13"/>
      <c r="F443" s="39"/>
    </row>
    <row r="444" ht="12" spans="5:6">
      <c r="E444" s="13"/>
      <c r="F444" s="39"/>
    </row>
    <row r="445" ht="12" spans="5:6">
      <c r="E445" s="13"/>
      <c r="F445" s="39"/>
    </row>
    <row r="446" ht="12" spans="5:6">
      <c r="E446" s="13"/>
      <c r="F446" s="39"/>
    </row>
    <row r="447" ht="12" spans="5:6">
      <c r="E447" s="13"/>
      <c r="F447" s="39"/>
    </row>
    <row r="448" ht="12" spans="5:6">
      <c r="E448" s="13"/>
      <c r="F448" s="39"/>
    </row>
    <row r="449" ht="12" spans="5:6">
      <c r="E449" s="13"/>
      <c r="F449" s="39"/>
    </row>
    <row r="450" ht="12" spans="5:6">
      <c r="E450" s="13"/>
      <c r="F450" s="39"/>
    </row>
    <row r="451" ht="12" spans="5:6">
      <c r="E451" s="13"/>
      <c r="F451" s="39"/>
    </row>
    <row r="452" ht="12" spans="5:6">
      <c r="E452" s="13"/>
      <c r="F452" s="39"/>
    </row>
    <row r="453" ht="12" spans="5:6">
      <c r="E453" s="13"/>
      <c r="F453" s="39"/>
    </row>
    <row r="454" ht="12" spans="5:6">
      <c r="E454" s="13"/>
      <c r="F454" s="39"/>
    </row>
    <row r="455" ht="12" spans="5:6">
      <c r="E455" s="13"/>
      <c r="F455" s="39"/>
    </row>
    <row r="456" ht="12" spans="5:6">
      <c r="E456" s="13"/>
      <c r="F456" s="39"/>
    </row>
    <row r="457" ht="12" spans="5:6">
      <c r="E457" s="13"/>
      <c r="F457" s="39"/>
    </row>
    <row r="458" ht="12" spans="5:6">
      <c r="E458" s="13"/>
      <c r="F458" s="39"/>
    </row>
    <row r="459" ht="12" spans="5:6">
      <c r="E459" s="13"/>
      <c r="F459" s="39"/>
    </row>
    <row r="460" ht="12" spans="5:6">
      <c r="E460" s="13"/>
      <c r="F460" s="39"/>
    </row>
    <row r="461" ht="12" spans="5:6">
      <c r="E461" s="13"/>
      <c r="F461" s="39"/>
    </row>
    <row r="462" ht="12" spans="5:6">
      <c r="E462" s="13"/>
      <c r="F462" s="39"/>
    </row>
    <row r="463" ht="12" spans="5:6">
      <c r="E463" s="13"/>
      <c r="F463" s="39"/>
    </row>
    <row r="464" ht="12" spans="5:6">
      <c r="E464" s="13"/>
      <c r="F464" s="39"/>
    </row>
    <row r="465" ht="12" spans="5:6">
      <c r="E465" s="13"/>
      <c r="F465" s="39"/>
    </row>
    <row r="466" ht="12" spans="5:6">
      <c r="E466" s="13"/>
      <c r="F466" s="39"/>
    </row>
    <row r="467" ht="12" spans="5:6">
      <c r="E467" s="13"/>
      <c r="F467" s="39"/>
    </row>
    <row r="468" ht="12" spans="5:6">
      <c r="E468" s="13"/>
      <c r="F468" s="39"/>
    </row>
    <row r="469" ht="12" spans="5:6">
      <c r="E469" s="13"/>
      <c r="F469" s="39"/>
    </row>
    <row r="470" ht="12" spans="5:6">
      <c r="E470" s="13"/>
      <c r="F470" s="39"/>
    </row>
    <row r="471" ht="12" spans="5:6">
      <c r="E471" s="13"/>
      <c r="F471" s="39"/>
    </row>
    <row r="472" ht="12" spans="5:6">
      <c r="E472" s="13"/>
      <c r="F472" s="39"/>
    </row>
    <row r="473" ht="12" spans="5:6">
      <c r="E473" s="13"/>
      <c r="F473" s="39"/>
    </row>
    <row r="474" ht="12" spans="5:6">
      <c r="E474" s="13"/>
      <c r="F474" s="39"/>
    </row>
    <row r="475" ht="12" spans="5:6">
      <c r="E475" s="13"/>
      <c r="F475" s="39"/>
    </row>
    <row r="476" ht="12" spans="5:6">
      <c r="E476" s="13"/>
      <c r="F476" s="39"/>
    </row>
    <row r="477" ht="12" spans="5:6">
      <c r="E477" s="13"/>
      <c r="F477" s="39"/>
    </row>
    <row r="478" ht="12" spans="5:6">
      <c r="E478" s="13"/>
      <c r="F478" s="39"/>
    </row>
    <row r="479" ht="12" spans="5:6">
      <c r="E479" s="13"/>
      <c r="F479" s="39"/>
    </row>
    <row r="480" ht="12" spans="5:6">
      <c r="E480" s="13"/>
      <c r="F480" s="39"/>
    </row>
    <row r="481" ht="12" spans="5:6">
      <c r="E481" s="13"/>
      <c r="F481" s="39"/>
    </row>
    <row r="482" ht="12" spans="5:6">
      <c r="E482" s="13"/>
      <c r="F482" s="39"/>
    </row>
    <row r="483" ht="12" spans="5:6">
      <c r="E483" s="13"/>
      <c r="F483" s="39"/>
    </row>
    <row r="484" ht="12" spans="5:6">
      <c r="E484" s="13"/>
      <c r="F484" s="39"/>
    </row>
    <row r="485" ht="12" spans="5:6">
      <c r="E485" s="13"/>
      <c r="F485" s="39"/>
    </row>
    <row r="486" ht="12" spans="5:6">
      <c r="E486" s="13"/>
      <c r="F486" s="39"/>
    </row>
    <row r="487" ht="12" spans="5:6">
      <c r="E487" s="13"/>
      <c r="F487" s="39"/>
    </row>
    <row r="488" ht="12" spans="5:6">
      <c r="E488" s="13"/>
      <c r="F488" s="39"/>
    </row>
    <row r="489" ht="12" spans="5:6">
      <c r="E489" s="13"/>
      <c r="F489" s="39"/>
    </row>
    <row r="490" ht="12" spans="5:6">
      <c r="E490" s="13"/>
      <c r="F490" s="39"/>
    </row>
    <row r="491" ht="12" spans="5:6">
      <c r="E491" s="13"/>
      <c r="F491" s="39"/>
    </row>
    <row r="492" ht="12" spans="5:6">
      <c r="E492" s="13"/>
      <c r="F492" s="39"/>
    </row>
    <row r="493" ht="12" spans="5:6">
      <c r="E493" s="13"/>
      <c r="F493" s="39"/>
    </row>
    <row r="494" ht="12" spans="5:6">
      <c r="E494" s="13"/>
      <c r="F494" s="39"/>
    </row>
    <row r="495" ht="12" spans="5:6">
      <c r="E495" s="13"/>
      <c r="F495" s="39"/>
    </row>
    <row r="496" ht="12" spans="5:6">
      <c r="E496" s="13"/>
      <c r="F496" s="39"/>
    </row>
    <row r="497" ht="12" spans="5:6">
      <c r="E497" s="13"/>
      <c r="F497" s="39"/>
    </row>
    <row r="498" ht="12" spans="5:6">
      <c r="E498" s="13"/>
      <c r="F498" s="39"/>
    </row>
    <row r="499" ht="12" spans="5:6">
      <c r="E499" s="13"/>
      <c r="F499" s="39"/>
    </row>
    <row r="500" ht="12" spans="5:6">
      <c r="E500" s="13"/>
      <c r="F500" s="39"/>
    </row>
    <row r="501" ht="12" spans="5:6">
      <c r="E501" s="13"/>
      <c r="F501" s="39"/>
    </row>
    <row r="502" ht="12" spans="5:6">
      <c r="E502" s="13"/>
      <c r="F502" s="39"/>
    </row>
    <row r="503" ht="12" spans="5:6">
      <c r="E503" s="13"/>
      <c r="F503" s="39"/>
    </row>
    <row r="504" ht="12" spans="5:6">
      <c r="E504" s="13"/>
      <c r="F504" s="39"/>
    </row>
    <row r="505" ht="12" spans="5:6">
      <c r="E505" s="13"/>
      <c r="F505" s="39"/>
    </row>
    <row r="506" ht="12" spans="5:6">
      <c r="E506" s="13"/>
      <c r="F506" s="39"/>
    </row>
    <row r="507" ht="12" spans="5:6">
      <c r="E507" s="13"/>
      <c r="F507" s="39"/>
    </row>
    <row r="508" ht="12" spans="5:6">
      <c r="E508" s="13"/>
      <c r="F508" s="39"/>
    </row>
    <row r="509" ht="12" spans="5:6">
      <c r="E509" s="13"/>
      <c r="F509" s="39"/>
    </row>
    <row r="510" ht="12" spans="5:6">
      <c r="E510" s="13"/>
      <c r="F510" s="39"/>
    </row>
    <row r="511" ht="12" spans="5:6">
      <c r="E511" s="13"/>
      <c r="F511" s="39"/>
    </row>
    <row r="512" ht="12" spans="5:6">
      <c r="E512" s="13"/>
      <c r="F512" s="39"/>
    </row>
    <row r="513" ht="12" spans="5:6">
      <c r="E513" s="13"/>
      <c r="F513" s="39"/>
    </row>
    <row r="514" ht="12" spans="5:6">
      <c r="E514" s="13"/>
      <c r="F514" s="39"/>
    </row>
    <row r="515" ht="12" spans="5:6">
      <c r="E515" s="13"/>
      <c r="F515" s="39"/>
    </row>
    <row r="516" ht="12" spans="5:6">
      <c r="E516" s="13"/>
      <c r="F516" s="39"/>
    </row>
    <row r="517" ht="12" spans="5:6">
      <c r="E517" s="13"/>
      <c r="F517" s="39"/>
    </row>
    <row r="518" ht="12" spans="5:6">
      <c r="E518" s="13"/>
      <c r="F518" s="39"/>
    </row>
    <row r="519" ht="12" spans="5:6">
      <c r="E519" s="13"/>
      <c r="F519" s="39"/>
    </row>
    <row r="520" ht="12" spans="5:6">
      <c r="E520" s="13"/>
      <c r="F520" s="39"/>
    </row>
    <row r="521" ht="12" spans="5:6">
      <c r="E521" s="13"/>
      <c r="F521" s="39"/>
    </row>
    <row r="522" ht="12" spans="5:6">
      <c r="E522" s="13"/>
      <c r="F522" s="39"/>
    </row>
    <row r="523" ht="12" spans="5:6">
      <c r="E523" s="13"/>
      <c r="F523" s="39"/>
    </row>
    <row r="524" ht="12" spans="5:6">
      <c r="E524" s="13"/>
      <c r="F524" s="39"/>
    </row>
    <row r="525" ht="12" spans="5:6">
      <c r="E525" s="13"/>
      <c r="F525" s="39"/>
    </row>
    <row r="526" ht="12" spans="5:6">
      <c r="E526" s="13"/>
      <c r="F526" s="39"/>
    </row>
    <row r="527" ht="12" spans="5:6">
      <c r="E527" s="13"/>
      <c r="F527" s="39"/>
    </row>
    <row r="528" ht="12" spans="5:6">
      <c r="E528" s="13"/>
      <c r="F528" s="39"/>
    </row>
    <row r="529" ht="12" spans="5:6">
      <c r="E529" s="13"/>
      <c r="F529" s="39"/>
    </row>
    <row r="530" ht="12" spans="5:6">
      <c r="E530" s="13"/>
      <c r="F530" s="39"/>
    </row>
    <row r="531" ht="12" spans="5:6">
      <c r="E531" s="13"/>
      <c r="F531" s="39"/>
    </row>
    <row r="532" ht="12" spans="5:6">
      <c r="E532" s="13"/>
      <c r="F532" s="39"/>
    </row>
    <row r="533" ht="12" spans="5:6">
      <c r="E533" s="13"/>
      <c r="F533" s="39"/>
    </row>
    <row r="534" ht="12" spans="5:6">
      <c r="E534" s="13"/>
      <c r="F534" s="39"/>
    </row>
    <row r="535" ht="12" spans="5:6">
      <c r="E535" s="13"/>
      <c r="F535" s="39"/>
    </row>
    <row r="536" ht="12" spans="5:6">
      <c r="E536" s="13"/>
      <c r="F536" s="39"/>
    </row>
    <row r="537" ht="12" spans="5:6">
      <c r="E537" s="13"/>
      <c r="F537" s="39"/>
    </row>
    <row r="538" ht="12" spans="5:6">
      <c r="E538" s="13"/>
      <c r="F538" s="39"/>
    </row>
    <row r="539" ht="12" spans="5:6">
      <c r="E539" s="13"/>
      <c r="F539" s="39"/>
    </row>
    <row r="540" ht="12" spans="5:6">
      <c r="E540" s="13"/>
      <c r="F540" s="39"/>
    </row>
    <row r="541" ht="12" spans="5:6">
      <c r="E541" s="13"/>
      <c r="F541" s="39"/>
    </row>
    <row r="542" ht="12" spans="5:6">
      <c r="E542" s="13"/>
      <c r="F542" s="39"/>
    </row>
    <row r="543" ht="12" spans="5:6">
      <c r="E543" s="13"/>
      <c r="F543" s="39"/>
    </row>
    <row r="544" ht="12" spans="5:6">
      <c r="E544" s="13"/>
      <c r="F544" s="39"/>
    </row>
    <row r="545" ht="12" spans="5:6">
      <c r="E545" s="13"/>
      <c r="F545" s="39"/>
    </row>
    <row r="546" ht="12" spans="5:6">
      <c r="E546" s="13"/>
      <c r="F546" s="39"/>
    </row>
    <row r="547" ht="12" spans="5:6">
      <c r="E547" s="13"/>
      <c r="F547" s="39"/>
    </row>
    <row r="548" ht="12" spans="5:6">
      <c r="E548" s="13"/>
      <c r="F548" s="39"/>
    </row>
    <row r="549" ht="12" spans="5:6">
      <c r="E549" s="13"/>
      <c r="F549" s="39"/>
    </row>
    <row r="550" ht="12" spans="5:6">
      <c r="E550" s="13"/>
      <c r="F550" s="39"/>
    </row>
    <row r="551" ht="12" spans="5:6">
      <c r="E551" s="13"/>
      <c r="F551" s="39"/>
    </row>
    <row r="552" ht="12" spans="5:6">
      <c r="E552" s="13"/>
      <c r="F552" s="39"/>
    </row>
    <row r="553" ht="12" spans="5:6">
      <c r="E553" s="13"/>
      <c r="F553" s="39"/>
    </row>
    <row r="554" ht="12" spans="5:6">
      <c r="E554" s="13"/>
      <c r="F554" s="39"/>
    </row>
    <row r="555" ht="12" spans="5:6">
      <c r="E555" s="13"/>
      <c r="F555" s="39"/>
    </row>
    <row r="556" ht="12" spans="5:6">
      <c r="E556" s="13"/>
      <c r="F556" s="39"/>
    </row>
    <row r="557" ht="12" spans="5:6">
      <c r="E557" s="13"/>
      <c r="F557" s="39"/>
    </row>
    <row r="558" ht="12" spans="5:6">
      <c r="E558" s="13"/>
      <c r="F558" s="39"/>
    </row>
    <row r="559" ht="12" spans="5:6">
      <c r="E559" s="13"/>
      <c r="F559" s="39"/>
    </row>
    <row r="560" ht="12" spans="5:6">
      <c r="E560" s="13"/>
      <c r="F560" s="39"/>
    </row>
    <row r="561" ht="12" spans="5:6">
      <c r="E561" s="13"/>
      <c r="F561" s="39"/>
    </row>
    <row r="562" ht="12" spans="5:6">
      <c r="E562" s="13"/>
      <c r="F562" s="39"/>
    </row>
    <row r="563" ht="12" spans="5:6">
      <c r="E563" s="13"/>
      <c r="F563" s="39"/>
    </row>
    <row r="564" ht="12" spans="5:6">
      <c r="E564" s="13"/>
      <c r="F564" s="39"/>
    </row>
    <row r="565" ht="12" spans="5:6">
      <c r="E565" s="13"/>
      <c r="F565" s="39"/>
    </row>
    <row r="566" ht="12" spans="5:6">
      <c r="E566" s="13"/>
      <c r="F566" s="39"/>
    </row>
    <row r="567" ht="12" spans="5:6">
      <c r="E567" s="13"/>
      <c r="F567" s="39"/>
    </row>
    <row r="568" ht="12" spans="5:6">
      <c r="E568" s="13"/>
      <c r="F568" s="39"/>
    </row>
    <row r="569" ht="12" spans="5:6">
      <c r="E569" s="13"/>
      <c r="F569" s="39"/>
    </row>
    <row r="570" ht="12" spans="5:6">
      <c r="E570" s="13"/>
      <c r="F570" s="39"/>
    </row>
    <row r="571" ht="12" spans="5:6">
      <c r="E571" s="13"/>
      <c r="F571" s="39"/>
    </row>
    <row r="572" ht="12" spans="5:6">
      <c r="E572" s="13"/>
      <c r="F572" s="39"/>
    </row>
    <row r="573" ht="12" spans="5:6">
      <c r="E573" s="13"/>
      <c r="F573" s="39"/>
    </row>
    <row r="574" ht="12" spans="5:6">
      <c r="E574" s="13"/>
      <c r="F574" s="39"/>
    </row>
    <row r="575" ht="12" spans="5:6">
      <c r="E575" s="13"/>
      <c r="F575" s="39"/>
    </row>
    <row r="576" ht="12" spans="5:6">
      <c r="E576" s="13"/>
      <c r="F576" s="39"/>
    </row>
    <row r="577" ht="12" spans="5:6">
      <c r="E577" s="13"/>
      <c r="F577" s="39"/>
    </row>
    <row r="578" ht="12" spans="5:6">
      <c r="E578" s="13"/>
      <c r="F578" s="39"/>
    </row>
    <row r="579" ht="12" spans="5:6">
      <c r="E579" s="13"/>
      <c r="F579" s="39"/>
    </row>
    <row r="580" ht="12" spans="5:6">
      <c r="E580" s="13"/>
      <c r="F580" s="39"/>
    </row>
    <row r="581" ht="12" spans="5:6">
      <c r="E581" s="13"/>
      <c r="F581" s="39"/>
    </row>
    <row r="582" ht="12" spans="5:6">
      <c r="E582" s="13"/>
      <c r="F582" s="39"/>
    </row>
    <row r="583" ht="12" spans="5:6">
      <c r="E583" s="13"/>
      <c r="F583" s="39"/>
    </row>
    <row r="584" ht="12" spans="5:6">
      <c r="E584" s="13"/>
      <c r="F584" s="39"/>
    </row>
    <row r="585" ht="12" spans="5:6">
      <c r="E585" s="13"/>
      <c r="F585" s="39"/>
    </row>
    <row r="586" ht="12" spans="5:6">
      <c r="E586" s="13"/>
      <c r="F586" s="39"/>
    </row>
    <row r="587" ht="12" spans="5:6">
      <c r="E587" s="13"/>
      <c r="F587" s="39"/>
    </row>
    <row r="588" ht="12" spans="5:6">
      <c r="E588" s="13"/>
      <c r="F588" s="39"/>
    </row>
    <row r="589" ht="12" spans="5:6">
      <c r="E589" s="13"/>
      <c r="F589" s="39"/>
    </row>
    <row r="590" ht="12" spans="5:6">
      <c r="E590" s="13"/>
      <c r="F590" s="39"/>
    </row>
    <row r="591" ht="12" spans="5:6">
      <c r="E591" s="13"/>
      <c r="F591" s="39"/>
    </row>
    <row r="592" ht="12" spans="5:6">
      <c r="E592" s="13"/>
      <c r="F592" s="39"/>
    </row>
    <row r="593" ht="12" spans="5:6">
      <c r="E593" s="13"/>
      <c r="F593" s="39"/>
    </row>
    <row r="594" ht="12" spans="5:6">
      <c r="E594" s="13"/>
      <c r="F594" s="39"/>
    </row>
    <row r="595" ht="12" spans="5:6">
      <c r="E595" s="13"/>
      <c r="F595" s="39"/>
    </row>
    <row r="596" ht="12" spans="5:6">
      <c r="E596" s="13"/>
      <c r="F596" s="39"/>
    </row>
    <row r="597" ht="12" spans="5:6">
      <c r="E597" s="13"/>
      <c r="F597" s="39"/>
    </row>
    <row r="598" ht="12" spans="5:6">
      <c r="E598" s="13"/>
      <c r="F598" s="39"/>
    </row>
    <row r="599" ht="12" spans="5:6">
      <c r="E599" s="13"/>
      <c r="F599" s="39"/>
    </row>
    <row r="600" ht="12" spans="5:6">
      <c r="E600" s="13"/>
      <c r="F600" s="39"/>
    </row>
    <row r="601" ht="12" spans="5:6">
      <c r="E601" s="13"/>
      <c r="F601" s="39"/>
    </row>
    <row r="602" ht="12" spans="5:6">
      <c r="E602" s="13"/>
      <c r="F602" s="39"/>
    </row>
    <row r="603" ht="12" spans="5:6">
      <c r="E603" s="13"/>
      <c r="F603" s="39"/>
    </row>
    <row r="604" ht="12" spans="5:6">
      <c r="E604" s="13"/>
      <c r="F604" s="39"/>
    </row>
    <row r="605" ht="12" spans="5:6">
      <c r="E605" s="13"/>
      <c r="F605" s="39"/>
    </row>
    <row r="606" ht="12" spans="5:6">
      <c r="E606" s="13"/>
      <c r="F606" s="39"/>
    </row>
    <row r="607" ht="12" spans="5:6">
      <c r="E607" s="13"/>
      <c r="F607" s="39"/>
    </row>
    <row r="608" ht="12" spans="5:6">
      <c r="E608" s="13"/>
      <c r="F608" s="39"/>
    </row>
    <row r="609" ht="12" spans="5:6">
      <c r="E609" s="13"/>
      <c r="F609" s="39"/>
    </row>
    <row r="610" ht="12" spans="5:6">
      <c r="E610" s="13"/>
      <c r="F610" s="39"/>
    </row>
    <row r="611" ht="12" spans="5:6">
      <c r="E611" s="13"/>
      <c r="F611" s="39"/>
    </row>
    <row r="612" ht="12" spans="5:6">
      <c r="E612" s="13"/>
      <c r="F612" s="39"/>
    </row>
    <row r="613" ht="12" spans="5:6">
      <c r="E613" s="13"/>
      <c r="F613" s="39"/>
    </row>
    <row r="614" ht="12" spans="5:6">
      <c r="E614" s="13"/>
      <c r="F614" s="39"/>
    </row>
    <row r="615" ht="12" spans="5:6">
      <c r="E615" s="13"/>
      <c r="F615" s="39"/>
    </row>
    <row r="616" ht="12" spans="5:6">
      <c r="E616" s="13"/>
      <c r="F616" s="39"/>
    </row>
    <row r="617" ht="12" spans="5:6">
      <c r="E617" s="13"/>
      <c r="F617" s="39"/>
    </row>
    <row r="618" ht="12" spans="5:6">
      <c r="E618" s="13"/>
      <c r="F618" s="39"/>
    </row>
    <row r="619" ht="12" spans="5:6">
      <c r="E619" s="13"/>
      <c r="F619" s="39"/>
    </row>
    <row r="620" ht="12" spans="5:6">
      <c r="E620" s="13"/>
      <c r="F620" s="39"/>
    </row>
    <row r="621" ht="12" spans="5:6">
      <c r="E621" s="13"/>
      <c r="F621" s="39"/>
    </row>
    <row r="622" ht="12" spans="5:6">
      <c r="E622" s="13"/>
      <c r="F622" s="39"/>
    </row>
    <row r="623" ht="12" spans="5:6">
      <c r="E623" s="13"/>
      <c r="F623" s="39"/>
    </row>
    <row r="624" ht="12" spans="5:6">
      <c r="E624" s="13"/>
      <c r="F624" s="39"/>
    </row>
    <row r="625" ht="12" spans="5:6">
      <c r="E625" s="13"/>
      <c r="F625" s="39"/>
    </row>
    <row r="626" ht="12" spans="5:6">
      <c r="E626" s="13"/>
      <c r="F626" s="39"/>
    </row>
    <row r="627" ht="12" spans="5:6">
      <c r="E627" s="13"/>
      <c r="F627" s="39"/>
    </row>
    <row r="628" ht="12" spans="5:6">
      <c r="E628" s="13"/>
      <c r="F628" s="39"/>
    </row>
    <row r="629" ht="12" spans="5:6">
      <c r="E629" s="13"/>
      <c r="F629" s="39"/>
    </row>
    <row r="630" ht="12" spans="5:6">
      <c r="E630" s="13"/>
      <c r="F630" s="39"/>
    </row>
    <row r="631" ht="12" spans="5:6">
      <c r="E631" s="13"/>
      <c r="F631" s="39"/>
    </row>
    <row r="632" ht="12" spans="5:6">
      <c r="E632" s="13"/>
      <c r="F632" s="39"/>
    </row>
    <row r="633" ht="12" spans="5:6">
      <c r="E633" s="13"/>
      <c r="F633" s="39"/>
    </row>
    <row r="634" ht="12" spans="5:6">
      <c r="E634" s="13"/>
      <c r="F634" s="39"/>
    </row>
    <row r="635" ht="12" spans="5:6">
      <c r="E635" s="13"/>
      <c r="F635" s="39"/>
    </row>
    <row r="636" ht="12" spans="5:6">
      <c r="E636" s="13"/>
      <c r="F636" s="39"/>
    </row>
    <row r="637" ht="12" spans="5:6">
      <c r="E637" s="13"/>
      <c r="F637" s="39"/>
    </row>
    <row r="638" ht="12" spans="5:6">
      <c r="E638" s="13"/>
      <c r="F638" s="39"/>
    </row>
    <row r="639" ht="12" spans="5:6">
      <c r="E639" s="13"/>
      <c r="F639" s="39"/>
    </row>
    <row r="640" ht="12" spans="5:6">
      <c r="E640" s="13"/>
      <c r="F640" s="39"/>
    </row>
    <row r="641" ht="12" spans="5:6">
      <c r="E641" s="13"/>
      <c r="F641" s="39"/>
    </row>
    <row r="642" ht="12" spans="5:6">
      <c r="E642" s="13"/>
      <c r="F642" s="39"/>
    </row>
    <row r="643" ht="12" spans="5:6">
      <c r="E643" s="13"/>
      <c r="F643" s="39"/>
    </row>
    <row r="644" ht="12" spans="5:6">
      <c r="E644" s="13"/>
      <c r="F644" s="39"/>
    </row>
    <row r="645" ht="12" spans="5:6">
      <c r="E645" s="13"/>
      <c r="F645" s="39"/>
    </row>
    <row r="646" ht="12" spans="5:6">
      <c r="E646" s="13"/>
      <c r="F646" s="39"/>
    </row>
    <row r="647" ht="12" spans="5:6">
      <c r="E647" s="13"/>
      <c r="F647" s="39"/>
    </row>
    <row r="648" ht="12" spans="5:6">
      <c r="E648" s="13"/>
      <c r="F648" s="39"/>
    </row>
    <row r="649" ht="12" spans="5:6">
      <c r="E649" s="13"/>
      <c r="F649" s="39"/>
    </row>
    <row r="650" ht="12" spans="5:6">
      <c r="E650" s="13"/>
      <c r="F650" s="39"/>
    </row>
    <row r="651" ht="12" spans="5:6">
      <c r="E651" s="13"/>
      <c r="F651" s="39"/>
    </row>
    <row r="652" ht="12" spans="5:6">
      <c r="E652" s="13"/>
      <c r="F652" s="39"/>
    </row>
    <row r="653" ht="12" spans="5:6">
      <c r="E653" s="13"/>
      <c r="F653" s="39"/>
    </row>
    <row r="654" ht="12" spans="5:6">
      <c r="E654" s="13"/>
      <c r="F654" s="39"/>
    </row>
    <row r="655" ht="12" spans="5:6">
      <c r="E655" s="13"/>
      <c r="F655" s="39"/>
    </row>
    <row r="656" ht="12" spans="5:6">
      <c r="E656" s="13"/>
      <c r="F656" s="39"/>
    </row>
    <row r="657" ht="12" spans="5:6">
      <c r="E657" s="13"/>
      <c r="F657" s="39"/>
    </row>
    <row r="658" ht="12" spans="5:6">
      <c r="E658" s="13"/>
      <c r="F658" s="39"/>
    </row>
    <row r="659" ht="12" spans="5:6">
      <c r="E659" s="13"/>
      <c r="F659" s="39"/>
    </row>
    <row r="660" ht="12" spans="5:6">
      <c r="E660" s="13"/>
      <c r="F660" s="39"/>
    </row>
    <row r="661" ht="12" spans="5:6">
      <c r="E661" s="13"/>
      <c r="F661" s="39"/>
    </row>
    <row r="662" ht="12" spans="5:6">
      <c r="E662" s="13"/>
      <c r="F662" s="39"/>
    </row>
    <row r="663" ht="12" spans="5:6">
      <c r="E663" s="13"/>
      <c r="F663" s="39"/>
    </row>
    <row r="664" ht="12" spans="5:6">
      <c r="E664" s="13"/>
      <c r="F664" s="39"/>
    </row>
    <row r="665" ht="12" spans="5:6">
      <c r="E665" s="13"/>
      <c r="F665" s="39"/>
    </row>
    <row r="666" ht="12" spans="5:6">
      <c r="E666" s="13"/>
      <c r="F666" s="39"/>
    </row>
    <row r="667" ht="12" spans="5:6">
      <c r="E667" s="13"/>
      <c r="F667" s="39"/>
    </row>
    <row r="668" ht="12" spans="5:6">
      <c r="E668" s="13"/>
      <c r="F668" s="39"/>
    </row>
    <row r="669" ht="12" spans="5:6">
      <c r="E669" s="13"/>
      <c r="F669" s="39"/>
    </row>
    <row r="670" ht="12" spans="5:6">
      <c r="E670" s="13"/>
      <c r="F670" s="39"/>
    </row>
    <row r="671" ht="12" spans="5:6">
      <c r="E671" s="13"/>
      <c r="F671" s="39"/>
    </row>
    <row r="672" ht="12" spans="5:6">
      <c r="E672" s="13"/>
      <c r="F672" s="39"/>
    </row>
    <row r="673" ht="12" spans="5:6">
      <c r="E673" s="13"/>
      <c r="F673" s="39"/>
    </row>
    <row r="674" ht="12" spans="5:6">
      <c r="E674" s="13"/>
      <c r="F674" s="39"/>
    </row>
    <row r="675" ht="12" spans="5:6">
      <c r="E675" s="13"/>
      <c r="F675" s="39"/>
    </row>
    <row r="676" ht="12" spans="5:6">
      <c r="E676" s="13"/>
      <c r="F676" s="39"/>
    </row>
    <row r="677" ht="12" spans="5:6">
      <c r="E677" s="13"/>
      <c r="F677" s="39"/>
    </row>
    <row r="678" ht="12" spans="5:6">
      <c r="E678" s="13"/>
      <c r="F678" s="39"/>
    </row>
    <row r="679" ht="12" spans="5:6">
      <c r="E679" s="13"/>
      <c r="F679" s="39"/>
    </row>
    <row r="680" ht="12" spans="5:6">
      <c r="E680" s="13"/>
      <c r="F680" s="39"/>
    </row>
    <row r="681" ht="12" spans="5:6">
      <c r="E681" s="13"/>
      <c r="F681" s="39"/>
    </row>
    <row r="682" ht="12" spans="5:6">
      <c r="E682" s="13"/>
      <c r="F682" s="39"/>
    </row>
    <row r="683" ht="12" spans="5:6">
      <c r="E683" s="13"/>
      <c r="F683" s="39"/>
    </row>
    <row r="684" ht="12" spans="5:6">
      <c r="E684" s="13"/>
      <c r="F684" s="39"/>
    </row>
    <row r="685" ht="12" spans="5:6">
      <c r="E685" s="13"/>
      <c r="F685" s="39"/>
    </row>
    <row r="686" ht="12" spans="5:6">
      <c r="E686" s="13"/>
      <c r="F686" s="39"/>
    </row>
    <row r="687" ht="12" spans="5:6">
      <c r="E687" s="13"/>
      <c r="F687" s="39"/>
    </row>
    <row r="688" ht="12" spans="5:6">
      <c r="E688" s="13"/>
      <c r="F688" s="39"/>
    </row>
    <row r="689" ht="12" spans="5:6">
      <c r="E689" s="13"/>
      <c r="F689" s="39"/>
    </row>
    <row r="690" ht="12" spans="5:6">
      <c r="E690" s="13"/>
      <c r="F690" s="39"/>
    </row>
    <row r="691" ht="12" spans="5:6">
      <c r="E691" s="13"/>
      <c r="F691" s="39"/>
    </row>
    <row r="692" ht="12" spans="5:6">
      <c r="E692" s="13"/>
      <c r="F692" s="39"/>
    </row>
    <row r="693" ht="12" spans="5:6">
      <c r="E693" s="13"/>
      <c r="F693" s="39"/>
    </row>
    <row r="694" ht="12" spans="5:6">
      <c r="E694" s="13"/>
      <c r="F694" s="39"/>
    </row>
    <row r="695" ht="12" spans="5:6">
      <c r="E695" s="13"/>
      <c r="F695" s="39"/>
    </row>
    <row r="696" ht="12" spans="5:6">
      <c r="E696" s="13"/>
      <c r="F696" s="39"/>
    </row>
    <row r="697" ht="12" spans="5:6">
      <c r="E697" s="13"/>
      <c r="F697" s="39"/>
    </row>
    <row r="698" ht="12" spans="5:6">
      <c r="E698" s="13"/>
      <c r="F698" s="39"/>
    </row>
    <row r="699" ht="12" spans="5:6">
      <c r="E699" s="13"/>
      <c r="F699" s="39"/>
    </row>
    <row r="700" ht="12" spans="5:6">
      <c r="E700" s="13"/>
      <c r="F700" s="39"/>
    </row>
    <row r="701" ht="12" spans="5:6">
      <c r="E701" s="13"/>
      <c r="F701" s="39"/>
    </row>
    <row r="702" ht="12" spans="5:6">
      <c r="E702" s="13"/>
      <c r="F702" s="39"/>
    </row>
    <row r="703" ht="12" spans="5:6">
      <c r="E703" s="13"/>
      <c r="F703" s="39"/>
    </row>
    <row r="704" ht="12" spans="5:6">
      <c r="E704" s="13"/>
      <c r="F704" s="39"/>
    </row>
    <row r="705" ht="12" spans="5:6">
      <c r="E705" s="13"/>
      <c r="F705" s="39"/>
    </row>
    <row r="706" ht="12" spans="5:6">
      <c r="E706" s="13"/>
      <c r="F706" s="39"/>
    </row>
    <row r="707" ht="12" spans="5:6">
      <c r="E707" s="13"/>
      <c r="F707" s="39"/>
    </row>
    <row r="708" ht="12" spans="5:6">
      <c r="E708" s="13"/>
      <c r="F708" s="39"/>
    </row>
    <row r="709" ht="12" spans="5:6">
      <c r="E709" s="13"/>
      <c r="F709" s="39"/>
    </row>
    <row r="710" ht="12" spans="5:6">
      <c r="E710" s="13"/>
      <c r="F710" s="39"/>
    </row>
    <row r="711" ht="12" spans="5:6">
      <c r="E711" s="13"/>
      <c r="F711" s="39"/>
    </row>
    <row r="712" ht="12" spans="5:6">
      <c r="E712" s="13"/>
      <c r="F712" s="39"/>
    </row>
    <row r="713" ht="12" spans="5:6">
      <c r="E713" s="13"/>
      <c r="F713" s="39"/>
    </row>
    <row r="714" ht="12" spans="5:6">
      <c r="E714" s="13"/>
      <c r="F714" s="39"/>
    </row>
    <row r="715" ht="12" spans="5:6">
      <c r="E715" s="13"/>
      <c r="F715" s="39"/>
    </row>
    <row r="716" ht="12" spans="5:6">
      <c r="E716" s="13"/>
      <c r="F716" s="39"/>
    </row>
    <row r="717" ht="12" spans="5:6">
      <c r="E717" s="13"/>
      <c r="F717" s="39"/>
    </row>
    <row r="718" ht="12" spans="5:6">
      <c r="E718" s="13"/>
      <c r="F718" s="39"/>
    </row>
    <row r="719" ht="12" spans="5:6">
      <c r="E719" s="13"/>
      <c r="F719" s="39"/>
    </row>
    <row r="720" ht="12" spans="5:6">
      <c r="E720" s="13"/>
      <c r="F720" s="39"/>
    </row>
    <row r="721" ht="12" spans="5:6">
      <c r="E721" s="13"/>
      <c r="F721" s="39"/>
    </row>
    <row r="722" ht="12" spans="5:6">
      <c r="E722" s="13"/>
      <c r="F722" s="39"/>
    </row>
    <row r="723" ht="12" spans="5:6">
      <c r="E723" s="13"/>
      <c r="F723" s="39"/>
    </row>
    <row r="724" ht="12" spans="5:6">
      <c r="E724" s="13"/>
      <c r="F724" s="39"/>
    </row>
    <row r="725" ht="12" spans="5:6">
      <c r="E725" s="13"/>
      <c r="F725" s="39"/>
    </row>
    <row r="726" ht="12" spans="5:6">
      <c r="E726" s="13"/>
      <c r="F726" s="39"/>
    </row>
    <row r="727" ht="12" spans="5:6">
      <c r="E727" s="13"/>
      <c r="F727" s="39"/>
    </row>
    <row r="728" ht="12" spans="5:6">
      <c r="E728" s="13"/>
      <c r="F728" s="39"/>
    </row>
    <row r="729" ht="12" spans="5:6">
      <c r="E729" s="13"/>
      <c r="F729" s="39"/>
    </row>
    <row r="730" ht="12" spans="5:6">
      <c r="E730" s="13"/>
      <c r="F730" s="39"/>
    </row>
    <row r="731" ht="12" spans="5:6">
      <c r="E731" s="13"/>
      <c r="F731" s="39"/>
    </row>
    <row r="732" ht="12" spans="5:6">
      <c r="E732" s="13"/>
      <c r="F732" s="39"/>
    </row>
    <row r="733" ht="12" spans="5:6">
      <c r="E733" s="13"/>
      <c r="F733" s="39"/>
    </row>
    <row r="734" ht="12" spans="5:6">
      <c r="E734" s="13"/>
      <c r="F734" s="39"/>
    </row>
    <row r="735" ht="12" spans="5:6">
      <c r="E735" s="13"/>
      <c r="F735" s="39"/>
    </row>
    <row r="736" ht="12" spans="5:6">
      <c r="E736" s="13"/>
      <c r="F736" s="39"/>
    </row>
    <row r="737" ht="12" spans="5:6">
      <c r="E737" s="13"/>
      <c r="F737" s="39"/>
    </row>
    <row r="738" ht="12" spans="5:6">
      <c r="E738" s="13"/>
      <c r="F738" s="39"/>
    </row>
    <row r="739" ht="12" spans="5:6">
      <c r="E739" s="13"/>
      <c r="F739" s="39"/>
    </row>
    <row r="740" ht="12" spans="5:6">
      <c r="E740" s="13"/>
      <c r="F740" s="39"/>
    </row>
    <row r="741" ht="12" spans="5:6">
      <c r="E741" s="13"/>
      <c r="F741" s="39"/>
    </row>
    <row r="742" ht="12" spans="5:6">
      <c r="E742" s="13"/>
      <c r="F742" s="39"/>
    </row>
    <row r="743" ht="12" spans="5:6">
      <c r="E743" s="13"/>
      <c r="F743" s="39"/>
    </row>
    <row r="744" ht="12" spans="5:6">
      <c r="E744" s="13"/>
      <c r="F744" s="39"/>
    </row>
    <row r="745" ht="12" spans="5:6">
      <c r="E745" s="13"/>
      <c r="F745" s="39"/>
    </row>
    <row r="746" ht="12" spans="5:6">
      <c r="E746" s="13"/>
      <c r="F746" s="39"/>
    </row>
    <row r="747" ht="12" spans="5:6">
      <c r="E747" s="13"/>
      <c r="F747" s="39"/>
    </row>
    <row r="748" ht="12" spans="5:6">
      <c r="E748" s="13"/>
      <c r="F748" s="39"/>
    </row>
    <row r="749" ht="12" spans="5:6">
      <c r="E749" s="13"/>
      <c r="F749" s="39"/>
    </row>
    <row r="750" ht="12" spans="5:6">
      <c r="E750" s="13"/>
      <c r="F750" s="39"/>
    </row>
    <row r="751" ht="12" spans="5:6">
      <c r="E751" s="13"/>
      <c r="F751" s="39"/>
    </row>
    <row r="752" ht="12" spans="5:6">
      <c r="E752" s="13"/>
      <c r="F752" s="39"/>
    </row>
    <row r="753" ht="12" spans="5:6">
      <c r="E753" s="13"/>
      <c r="F753" s="39"/>
    </row>
    <row r="754" ht="12" spans="5:6">
      <c r="E754" s="13"/>
      <c r="F754" s="39"/>
    </row>
    <row r="755" ht="12" spans="5:6">
      <c r="E755" s="13"/>
      <c r="F755" s="39"/>
    </row>
    <row r="756" ht="12" spans="5:6">
      <c r="E756" s="13"/>
      <c r="F756" s="39"/>
    </row>
    <row r="757" ht="12" spans="5:6">
      <c r="E757" s="13"/>
      <c r="F757" s="39"/>
    </row>
    <row r="758" ht="12" spans="5:6">
      <c r="E758" s="13"/>
      <c r="F758" s="39"/>
    </row>
    <row r="759" ht="12" spans="5:6">
      <c r="E759" s="13"/>
      <c r="F759" s="39"/>
    </row>
    <row r="760" ht="12" spans="5:6">
      <c r="E760" s="13"/>
      <c r="F760" s="39"/>
    </row>
    <row r="761" ht="12" spans="5:6">
      <c r="E761" s="13"/>
      <c r="F761" s="39"/>
    </row>
    <row r="762" ht="12" spans="5:6">
      <c r="E762" s="13"/>
      <c r="F762" s="39"/>
    </row>
    <row r="763" ht="12" spans="5:6">
      <c r="E763" s="13"/>
      <c r="F763" s="39"/>
    </row>
    <row r="764" ht="12" spans="5:6">
      <c r="E764" s="13"/>
      <c r="F764" s="39"/>
    </row>
    <row r="765" ht="12" spans="5:6">
      <c r="E765" s="13"/>
      <c r="F765" s="39"/>
    </row>
    <row r="766" ht="12" spans="5:6">
      <c r="E766" s="13"/>
      <c r="F766" s="39"/>
    </row>
    <row r="767" ht="12" spans="5:6">
      <c r="E767" s="13"/>
      <c r="F767" s="39"/>
    </row>
    <row r="768" ht="12" spans="5:6">
      <c r="E768" s="13"/>
      <c r="F768" s="39"/>
    </row>
    <row r="769" ht="12" spans="5:6">
      <c r="E769" s="13"/>
      <c r="F769" s="39"/>
    </row>
    <row r="770" ht="12" spans="5:6">
      <c r="E770" s="13"/>
      <c r="F770" s="39"/>
    </row>
    <row r="771" ht="12" spans="5:6">
      <c r="E771" s="13"/>
      <c r="F771" s="39"/>
    </row>
    <row r="772" ht="12" spans="5:6">
      <c r="E772" s="13"/>
      <c r="F772" s="39"/>
    </row>
    <row r="773" ht="12" spans="5:6">
      <c r="E773" s="13"/>
      <c r="F773" s="39"/>
    </row>
    <row r="774" ht="12" spans="5:6">
      <c r="E774" s="13"/>
      <c r="F774" s="39"/>
    </row>
    <row r="775" ht="12" spans="5:6">
      <c r="E775" s="13"/>
      <c r="F775" s="39"/>
    </row>
    <row r="776" ht="12" spans="5:6">
      <c r="E776" s="13"/>
      <c r="F776" s="39"/>
    </row>
    <row r="777" ht="12" spans="5:6">
      <c r="E777" s="13"/>
      <c r="F777" s="39"/>
    </row>
    <row r="778" ht="12" spans="5:6">
      <c r="E778" s="13"/>
      <c r="F778" s="39"/>
    </row>
    <row r="779" ht="12" spans="5:6">
      <c r="E779" s="13"/>
      <c r="F779" s="39"/>
    </row>
    <row r="780" ht="12" spans="5:6">
      <c r="E780" s="13"/>
      <c r="F780" s="39"/>
    </row>
    <row r="781" ht="12" spans="5:6">
      <c r="E781" s="13"/>
      <c r="F781" s="39"/>
    </row>
    <row r="782" ht="12" spans="5:6">
      <c r="E782" s="13"/>
      <c r="F782" s="39"/>
    </row>
    <row r="783" ht="12" spans="5:6">
      <c r="E783" s="13"/>
      <c r="F783" s="39"/>
    </row>
    <row r="784" ht="12" spans="5:6">
      <c r="E784" s="13"/>
      <c r="F784" s="39"/>
    </row>
    <row r="785" ht="12" spans="5:6">
      <c r="E785" s="13"/>
      <c r="F785" s="39"/>
    </row>
    <row r="786" ht="12" spans="5:6">
      <c r="E786" s="13"/>
      <c r="F786" s="39"/>
    </row>
    <row r="787" ht="12" spans="5:6">
      <c r="E787" s="13"/>
      <c r="F787" s="39"/>
    </row>
    <row r="788" ht="12" spans="5:6">
      <c r="E788" s="13"/>
      <c r="F788" s="39"/>
    </row>
    <row r="789" ht="12" spans="5:6">
      <c r="E789" s="13"/>
      <c r="F789" s="39"/>
    </row>
    <row r="790" ht="12" spans="5:6">
      <c r="E790" s="13"/>
      <c r="F790" s="39"/>
    </row>
    <row r="791" ht="12" spans="5:6">
      <c r="E791" s="13"/>
      <c r="F791" s="39"/>
    </row>
    <row r="792" ht="12" spans="5:6">
      <c r="E792" s="13"/>
      <c r="F792" s="39"/>
    </row>
    <row r="793" ht="12" spans="5:6">
      <c r="E793" s="13"/>
      <c r="F793" s="39"/>
    </row>
    <row r="794" ht="12" spans="5:6">
      <c r="E794" s="13"/>
      <c r="F794" s="39"/>
    </row>
    <row r="795" ht="12" spans="5:6">
      <c r="E795" s="13"/>
      <c r="F795" s="39"/>
    </row>
    <row r="796" ht="12" spans="5:6">
      <c r="E796" s="13"/>
      <c r="F796" s="39"/>
    </row>
    <row r="797" ht="12" spans="5:6">
      <c r="E797" s="13"/>
      <c r="F797" s="39"/>
    </row>
    <row r="798" ht="12" spans="5:6">
      <c r="E798" s="13"/>
      <c r="F798" s="39"/>
    </row>
    <row r="799" ht="12" spans="5:6">
      <c r="E799" s="13"/>
      <c r="F799" s="39"/>
    </row>
    <row r="800" ht="12" spans="5:6">
      <c r="E800" s="13"/>
      <c r="F800" s="39"/>
    </row>
    <row r="801" ht="12" spans="5:6">
      <c r="E801" s="13"/>
      <c r="F801" s="39"/>
    </row>
    <row r="802" ht="12" spans="5:6">
      <c r="E802" s="13"/>
      <c r="F802" s="39"/>
    </row>
    <row r="803" ht="12" spans="5:6">
      <c r="E803" s="13"/>
      <c r="F803" s="39"/>
    </row>
    <row r="804" ht="12" spans="5:6">
      <c r="E804" s="13"/>
      <c r="F804" s="39"/>
    </row>
    <row r="805" ht="12" spans="5:6">
      <c r="E805" s="13"/>
      <c r="F805" s="39"/>
    </row>
    <row r="806" ht="12" spans="5:6">
      <c r="E806" s="13"/>
      <c r="F806" s="39"/>
    </row>
    <row r="807" ht="12" spans="5:6">
      <c r="E807" s="13"/>
      <c r="F807" s="39"/>
    </row>
    <row r="808" ht="12" spans="5:6">
      <c r="E808" s="13"/>
      <c r="F808" s="39"/>
    </row>
    <row r="809" ht="12" spans="5:6">
      <c r="E809" s="13"/>
      <c r="F809" s="39"/>
    </row>
    <row r="810" ht="12" spans="5:6">
      <c r="E810" s="13"/>
      <c r="F810" s="39"/>
    </row>
    <row r="811" ht="12" spans="5:6">
      <c r="E811" s="13"/>
      <c r="F811" s="39"/>
    </row>
    <row r="812" ht="12" spans="5:6">
      <c r="E812" s="13"/>
      <c r="F812" s="39"/>
    </row>
    <row r="813" ht="12" spans="5:6">
      <c r="E813" s="13"/>
      <c r="F813" s="39"/>
    </row>
    <row r="814" ht="12" spans="5:6">
      <c r="E814" s="13"/>
      <c r="F814" s="39"/>
    </row>
    <row r="815" ht="12" spans="5:6">
      <c r="E815" s="13"/>
      <c r="F815" s="39"/>
    </row>
    <row r="816" ht="12" spans="5:6">
      <c r="E816" s="13"/>
      <c r="F816" s="39"/>
    </row>
    <row r="817" ht="12" spans="5:6">
      <c r="E817" s="13"/>
      <c r="F817" s="39"/>
    </row>
    <row r="818" ht="12" spans="5:6">
      <c r="E818" s="13"/>
      <c r="F818" s="39"/>
    </row>
    <row r="819" ht="12" spans="5:6">
      <c r="E819" s="13"/>
      <c r="F819" s="39"/>
    </row>
    <row r="820" ht="12" spans="5:6">
      <c r="E820" s="13"/>
      <c r="F820" s="39"/>
    </row>
    <row r="821" ht="12" spans="5:6">
      <c r="E821" s="13"/>
      <c r="F821" s="39"/>
    </row>
    <row r="822" ht="12" spans="5:6">
      <c r="E822" s="13"/>
      <c r="F822" s="39"/>
    </row>
    <row r="823" ht="12" spans="5:6">
      <c r="E823" s="13"/>
      <c r="F823" s="39"/>
    </row>
    <row r="824" ht="12" spans="5:6">
      <c r="E824" s="13"/>
      <c r="F824" s="39"/>
    </row>
    <row r="825" ht="12" spans="5:6">
      <c r="E825" s="13"/>
      <c r="F825" s="39"/>
    </row>
    <row r="826" ht="12" spans="5:6">
      <c r="E826" s="13"/>
      <c r="F826" s="39"/>
    </row>
    <row r="827" ht="12" spans="5:6">
      <c r="E827" s="13"/>
      <c r="F827" s="39"/>
    </row>
    <row r="828" ht="12" spans="5:6">
      <c r="E828" s="13"/>
      <c r="F828" s="39"/>
    </row>
    <row r="829" ht="12" spans="5:6">
      <c r="E829" s="13"/>
      <c r="F829" s="39"/>
    </row>
    <row r="830" ht="12" spans="5:6">
      <c r="E830" s="13"/>
      <c r="F830" s="39"/>
    </row>
    <row r="831" ht="12" spans="5:6">
      <c r="E831" s="13"/>
      <c r="F831" s="39"/>
    </row>
    <row r="832" ht="12" spans="5:6">
      <c r="E832" s="13"/>
      <c r="F832" s="39"/>
    </row>
    <row r="833" ht="12" spans="5:6">
      <c r="E833" s="13"/>
      <c r="F833" s="39"/>
    </row>
    <row r="834" ht="12" spans="5:6">
      <c r="E834" s="13"/>
      <c r="F834" s="39"/>
    </row>
    <row r="835" ht="12" spans="5:6">
      <c r="E835" s="13"/>
      <c r="F835" s="39"/>
    </row>
    <row r="836" ht="12" spans="5:6">
      <c r="E836" s="13"/>
      <c r="F836" s="39"/>
    </row>
    <row r="837" ht="12" spans="5:6">
      <c r="E837" s="13"/>
      <c r="F837" s="39"/>
    </row>
    <row r="838" ht="12" spans="5:6">
      <c r="E838" s="13"/>
      <c r="F838" s="39"/>
    </row>
    <row r="839" ht="12" spans="5:6">
      <c r="E839" s="13"/>
      <c r="F839" s="39"/>
    </row>
    <row r="840" ht="12" spans="5:6">
      <c r="E840" s="13"/>
      <c r="F840" s="39"/>
    </row>
    <row r="841" ht="12" spans="5:6">
      <c r="E841" s="13"/>
      <c r="F841" s="39"/>
    </row>
    <row r="842" ht="12" spans="5:6">
      <c r="E842" s="13"/>
      <c r="F842" s="39"/>
    </row>
    <row r="843" ht="12" spans="5:6">
      <c r="E843" s="13"/>
      <c r="F843" s="39"/>
    </row>
    <row r="844" ht="12" spans="5:6">
      <c r="E844" s="13"/>
      <c r="F844" s="39"/>
    </row>
    <row r="845" ht="12" spans="5:6">
      <c r="E845" s="13"/>
      <c r="F845" s="39"/>
    </row>
    <row r="846" ht="12" spans="5:6">
      <c r="E846" s="13"/>
      <c r="F846" s="39"/>
    </row>
    <row r="847" ht="12" spans="5:6">
      <c r="E847" s="13"/>
      <c r="F847" s="39"/>
    </row>
    <row r="848" ht="12" spans="5:6">
      <c r="E848" s="13"/>
      <c r="F848" s="39"/>
    </row>
    <row r="849" ht="12" spans="5:6">
      <c r="E849" s="13"/>
      <c r="F849" s="39"/>
    </row>
    <row r="850" ht="12" spans="5:6">
      <c r="E850" s="13"/>
      <c r="F850" s="39"/>
    </row>
    <row r="851" ht="12" spans="5:6">
      <c r="E851" s="13"/>
      <c r="F851" s="39"/>
    </row>
    <row r="852" ht="12" spans="5:6">
      <c r="E852" s="13"/>
      <c r="F852" s="39"/>
    </row>
    <row r="853" ht="12" spans="5:6">
      <c r="E853" s="13"/>
      <c r="F853" s="39"/>
    </row>
    <row r="854" ht="12" spans="5:6">
      <c r="E854" s="13"/>
      <c r="F854" s="39"/>
    </row>
    <row r="855" ht="12" spans="5:6">
      <c r="E855" s="13"/>
      <c r="F855" s="39"/>
    </row>
    <row r="856" ht="12" spans="5:6">
      <c r="E856" s="13"/>
      <c r="F856" s="39"/>
    </row>
    <row r="857" ht="12" spans="5:6">
      <c r="E857" s="13"/>
      <c r="F857" s="39"/>
    </row>
    <row r="858" ht="12" spans="5:6">
      <c r="E858" s="13"/>
      <c r="F858" s="39"/>
    </row>
    <row r="859" ht="12" spans="5:6">
      <c r="E859" s="13"/>
      <c r="F859" s="39"/>
    </row>
    <row r="860" ht="12" spans="5:6">
      <c r="E860" s="13"/>
      <c r="F860" s="39"/>
    </row>
    <row r="861" ht="12" spans="5:6">
      <c r="E861" s="13"/>
      <c r="F861" s="39"/>
    </row>
    <row r="862" ht="12" spans="5:6">
      <c r="E862" s="13"/>
      <c r="F862" s="39"/>
    </row>
    <row r="863" ht="12" spans="5:6">
      <c r="E863" s="13"/>
      <c r="F863" s="39"/>
    </row>
    <row r="864" ht="12" spans="5:6">
      <c r="E864" s="13"/>
      <c r="F864" s="39"/>
    </row>
    <row r="865" ht="12" spans="5:6">
      <c r="E865" s="13"/>
      <c r="F865" s="39"/>
    </row>
    <row r="866" ht="12" spans="5:6">
      <c r="E866" s="13"/>
      <c r="F866" s="39"/>
    </row>
    <row r="867" ht="12" spans="5:6">
      <c r="E867" s="13"/>
      <c r="F867" s="39"/>
    </row>
    <row r="868" ht="12" spans="5:6">
      <c r="E868" s="13"/>
      <c r="F868" s="39"/>
    </row>
    <row r="869" ht="12" spans="5:6">
      <c r="E869" s="13"/>
      <c r="F869" s="39"/>
    </row>
    <row r="870" ht="12" spans="5:6">
      <c r="E870" s="13"/>
      <c r="F870" s="39"/>
    </row>
    <row r="871" ht="12" spans="5:6">
      <c r="E871" s="13"/>
      <c r="F871" s="39"/>
    </row>
    <row r="872" ht="12" spans="5:6">
      <c r="E872" s="13"/>
      <c r="F872" s="39"/>
    </row>
    <row r="873" ht="12" spans="5:6">
      <c r="E873" s="13"/>
      <c r="F873" s="39"/>
    </row>
    <row r="874" ht="12" spans="5:6">
      <c r="E874" s="13"/>
      <c r="F874" s="39"/>
    </row>
    <row r="875" ht="12" spans="5:6">
      <c r="E875" s="13"/>
      <c r="F875" s="39"/>
    </row>
    <row r="876" ht="12" spans="5:6">
      <c r="E876" s="13"/>
      <c r="F876" s="39"/>
    </row>
    <row r="877" ht="12" spans="5:6">
      <c r="E877" s="13"/>
      <c r="F877" s="39"/>
    </row>
    <row r="878" ht="12" spans="5:6">
      <c r="E878" s="13"/>
      <c r="F878" s="39"/>
    </row>
    <row r="879" ht="12" spans="5:6">
      <c r="E879" s="13"/>
      <c r="F879" s="39"/>
    </row>
    <row r="880" ht="12" spans="5:6">
      <c r="E880" s="13"/>
      <c r="F880" s="39"/>
    </row>
    <row r="881" ht="12" spans="5:6">
      <c r="E881" s="13"/>
      <c r="F881" s="39"/>
    </row>
    <row r="882" ht="12" spans="5:6">
      <c r="E882" s="13"/>
      <c r="F882" s="39"/>
    </row>
    <row r="883" ht="12" spans="5:6">
      <c r="E883" s="13"/>
      <c r="F883" s="39"/>
    </row>
    <row r="884" ht="12" spans="5:6">
      <c r="E884" s="13"/>
      <c r="F884" s="39"/>
    </row>
    <row r="885" ht="12" spans="5:6">
      <c r="E885" s="13"/>
      <c r="F885" s="39"/>
    </row>
    <row r="886" ht="12" spans="5:6">
      <c r="E886" s="13"/>
      <c r="F886" s="39"/>
    </row>
    <row r="887" ht="12" spans="5:6">
      <c r="E887" s="13"/>
      <c r="F887" s="39"/>
    </row>
    <row r="888" ht="12" spans="5:6">
      <c r="E888" s="13"/>
      <c r="F888" s="39"/>
    </row>
    <row r="889" ht="12" spans="5:6">
      <c r="E889" s="13"/>
      <c r="F889" s="39"/>
    </row>
    <row r="890" ht="12" spans="5:6">
      <c r="E890" s="13"/>
      <c r="F890" s="39"/>
    </row>
    <row r="891" ht="12" spans="5:6">
      <c r="E891" s="13"/>
      <c r="F891" s="39"/>
    </row>
    <row r="892" ht="12" spans="5:6">
      <c r="E892" s="13"/>
      <c r="F892" s="39"/>
    </row>
    <row r="893" ht="12" spans="5:6">
      <c r="E893" s="13"/>
      <c r="F893" s="39"/>
    </row>
    <row r="894" ht="12" spans="5:6">
      <c r="E894" s="13"/>
      <c r="F894" s="39"/>
    </row>
    <row r="895" ht="12" spans="5:6">
      <c r="E895" s="13"/>
      <c r="F895" s="39"/>
    </row>
    <row r="896" ht="12" spans="5:6">
      <c r="E896" s="13"/>
      <c r="F896" s="39"/>
    </row>
    <row r="897" ht="12" spans="5:6">
      <c r="E897" s="13"/>
      <c r="F897" s="39"/>
    </row>
    <row r="898" ht="12" spans="5:6">
      <c r="E898" s="13"/>
      <c r="F898" s="39"/>
    </row>
    <row r="899" ht="12" spans="5:6">
      <c r="E899" s="13"/>
      <c r="F899" s="39"/>
    </row>
    <row r="900" ht="12" spans="5:6">
      <c r="E900" s="13"/>
      <c r="F900" s="39"/>
    </row>
    <row r="901" ht="12" spans="5:6">
      <c r="E901" s="13"/>
      <c r="F901" s="39"/>
    </row>
    <row r="902" ht="12" spans="5:6">
      <c r="E902" s="13"/>
      <c r="F902" s="39"/>
    </row>
    <row r="903" ht="12" spans="5:6">
      <c r="E903" s="13"/>
      <c r="F903" s="39"/>
    </row>
    <row r="904" ht="12" spans="5:6">
      <c r="E904" s="13"/>
      <c r="F904" s="39"/>
    </row>
    <row r="905" ht="12" spans="5:6">
      <c r="E905" s="13"/>
      <c r="F905" s="39"/>
    </row>
    <row r="906" ht="12" spans="5:6">
      <c r="E906" s="13"/>
      <c r="F906" s="39"/>
    </row>
    <row r="907" ht="12" spans="5:6">
      <c r="E907" s="13"/>
      <c r="F907" s="39"/>
    </row>
    <row r="908" ht="12" spans="5:6">
      <c r="E908" s="13"/>
      <c r="F908" s="39"/>
    </row>
    <row r="909" ht="12" spans="5:6">
      <c r="E909" s="13"/>
      <c r="F909" s="39"/>
    </row>
    <row r="910" ht="12" spans="5:6">
      <c r="E910" s="13"/>
      <c r="F910" s="39"/>
    </row>
    <row r="911" ht="12" spans="5:6">
      <c r="E911" s="13"/>
      <c r="F911" s="39"/>
    </row>
    <row r="912" ht="12" spans="5:6">
      <c r="E912" s="13"/>
      <c r="F912" s="39"/>
    </row>
    <row r="913" ht="12" spans="5:6">
      <c r="E913" s="13"/>
      <c r="F913" s="39"/>
    </row>
    <row r="914" ht="12" spans="5:6">
      <c r="E914" s="13"/>
      <c r="F914" s="39"/>
    </row>
    <row r="915" ht="12" spans="5:6">
      <c r="E915" s="13"/>
      <c r="F915" s="39"/>
    </row>
    <row r="916" ht="12" spans="5:6">
      <c r="E916" s="13"/>
      <c r="F916" s="39"/>
    </row>
    <row r="917" ht="12" spans="5:6">
      <c r="E917" s="13"/>
      <c r="F917" s="39"/>
    </row>
    <row r="918" ht="12" spans="5:6">
      <c r="E918" s="13"/>
      <c r="F918" s="39"/>
    </row>
    <row r="919" ht="12" spans="5:6">
      <c r="E919" s="13"/>
      <c r="F919" s="39"/>
    </row>
    <row r="920" ht="12" spans="5:6">
      <c r="E920" s="13"/>
      <c r="F920" s="39"/>
    </row>
    <row r="921" ht="12" spans="5:6">
      <c r="E921" s="13"/>
      <c r="F921" s="39"/>
    </row>
    <row r="922" ht="12" spans="5:6">
      <c r="E922" s="13"/>
      <c r="F922" s="39"/>
    </row>
    <row r="923" ht="12" spans="5:6">
      <c r="E923" s="13"/>
      <c r="F923" s="39"/>
    </row>
    <row r="924" ht="12" spans="5:6">
      <c r="E924" s="13"/>
      <c r="F924" s="39"/>
    </row>
    <row r="925" ht="12" spans="5:6">
      <c r="E925" s="13"/>
      <c r="F925" s="39"/>
    </row>
    <row r="926" ht="12" spans="5:6">
      <c r="E926" s="13"/>
      <c r="F926" s="39"/>
    </row>
    <row r="927" ht="12" spans="5:6">
      <c r="E927" s="13"/>
      <c r="F927" s="39"/>
    </row>
    <row r="928" ht="12" spans="5:6">
      <c r="E928" s="13"/>
      <c r="F928" s="39"/>
    </row>
    <row r="929" ht="12" spans="5:6">
      <c r="E929" s="13"/>
      <c r="F929" s="39"/>
    </row>
    <row r="930" ht="12" spans="5:6">
      <c r="E930" s="13"/>
      <c r="F930" s="39"/>
    </row>
    <row r="931" ht="12" spans="5:6">
      <c r="E931" s="13"/>
      <c r="F931" s="39"/>
    </row>
    <row r="932" ht="12" spans="5:6">
      <c r="E932" s="13"/>
      <c r="F932" s="39"/>
    </row>
    <row r="933" ht="12" spans="5:6">
      <c r="E933" s="13"/>
      <c r="F933" s="39"/>
    </row>
    <row r="934" ht="12" spans="5:6">
      <c r="E934" s="13"/>
      <c r="F934" s="39"/>
    </row>
    <row r="935" ht="12" spans="5:6">
      <c r="E935" s="13"/>
      <c r="F935" s="39"/>
    </row>
    <row r="936" ht="12" spans="5:6">
      <c r="E936" s="13"/>
      <c r="F936" s="39"/>
    </row>
    <row r="937" ht="12" spans="5:6">
      <c r="E937" s="13"/>
      <c r="F937" s="39"/>
    </row>
    <row r="938" ht="12" spans="5:6">
      <c r="E938" s="13"/>
      <c r="F938" s="39"/>
    </row>
    <row r="939" ht="12" spans="5:6">
      <c r="E939" s="13"/>
      <c r="F939" s="39"/>
    </row>
    <row r="940" ht="12" spans="5:6">
      <c r="E940" s="13"/>
      <c r="F940" s="39"/>
    </row>
    <row r="941" ht="12" spans="5:6">
      <c r="E941" s="13"/>
      <c r="F941" s="39"/>
    </row>
    <row r="942" ht="12" spans="5:6">
      <c r="E942" s="13"/>
      <c r="F942" s="39"/>
    </row>
    <row r="943" ht="12" spans="5:6">
      <c r="E943" s="13"/>
      <c r="F943" s="39"/>
    </row>
    <row r="944" ht="12" spans="5:6">
      <c r="E944" s="13"/>
      <c r="F944" s="39"/>
    </row>
    <row r="945" ht="12" spans="5:6">
      <c r="E945" s="13"/>
      <c r="F945" s="39"/>
    </row>
    <row r="946" ht="12" spans="5:6">
      <c r="E946" s="13"/>
      <c r="F946" s="39"/>
    </row>
    <row r="947" ht="12" spans="5:6">
      <c r="E947" s="13"/>
      <c r="F947" s="39"/>
    </row>
    <row r="948" ht="12" spans="5:6">
      <c r="E948" s="13"/>
      <c r="F948" s="39"/>
    </row>
    <row r="949" ht="12" spans="5:6">
      <c r="E949" s="13"/>
      <c r="F949" s="39"/>
    </row>
    <row r="950" ht="12" spans="5:6">
      <c r="E950" s="13"/>
      <c r="F950" s="39"/>
    </row>
    <row r="951" ht="12" spans="5:6">
      <c r="E951" s="13"/>
      <c r="F951" s="39"/>
    </row>
    <row r="952" ht="12" spans="5:6">
      <c r="E952" s="13"/>
      <c r="F952" s="39"/>
    </row>
    <row r="953" ht="12" spans="5:6">
      <c r="E953" s="13"/>
      <c r="F953" s="39"/>
    </row>
    <row r="954" ht="12" spans="5:6">
      <c r="E954" s="13"/>
      <c r="F954" s="39"/>
    </row>
    <row r="955" ht="12" spans="5:6">
      <c r="E955" s="13"/>
      <c r="F955" s="39"/>
    </row>
    <row r="956" ht="12" spans="5:6">
      <c r="E956" s="13"/>
      <c r="F956" s="39"/>
    </row>
    <row r="957" ht="12" spans="5:6">
      <c r="E957" s="13"/>
      <c r="F957" s="39"/>
    </row>
    <row r="958" ht="12" spans="5:6">
      <c r="E958" s="13"/>
      <c r="F958" s="39"/>
    </row>
    <row r="959" ht="12" spans="5:6">
      <c r="E959" s="13"/>
      <c r="F959" s="39"/>
    </row>
    <row r="960" ht="12" spans="5:6">
      <c r="E960" s="13"/>
      <c r="F960" s="39"/>
    </row>
    <row r="961" ht="12" spans="5:6">
      <c r="E961" s="13"/>
      <c r="F961" s="39"/>
    </row>
    <row r="962" ht="12" spans="5:6">
      <c r="E962" s="13"/>
      <c r="F962" s="39"/>
    </row>
    <row r="963" ht="12" spans="5:6">
      <c r="E963" s="13"/>
      <c r="F963" s="39"/>
    </row>
    <row r="964" ht="12" spans="5:6">
      <c r="E964" s="13"/>
      <c r="F964" s="39"/>
    </row>
    <row r="965" ht="12" spans="5:6">
      <c r="E965" s="13"/>
      <c r="F965" s="39"/>
    </row>
    <row r="966" ht="12" spans="5:6">
      <c r="E966" s="13"/>
      <c r="F966" s="39"/>
    </row>
    <row r="967" ht="12" spans="5:6">
      <c r="E967" s="13"/>
      <c r="F967" s="39"/>
    </row>
    <row r="968" ht="12" spans="5:6">
      <c r="E968" s="13"/>
      <c r="F968" s="39"/>
    </row>
    <row r="969" ht="12" spans="5:6">
      <c r="E969" s="13"/>
      <c r="F969" s="39"/>
    </row>
    <row r="970" ht="12" spans="5:6">
      <c r="E970" s="13"/>
      <c r="F970" s="39"/>
    </row>
    <row r="971" ht="12" spans="5:6">
      <c r="E971" s="13"/>
      <c r="F971" s="39"/>
    </row>
    <row r="972" ht="12" spans="5:6">
      <c r="E972" s="13"/>
      <c r="F972" s="39"/>
    </row>
    <row r="973" ht="12" spans="5:6">
      <c r="E973" s="13"/>
      <c r="F973" s="39"/>
    </row>
    <row r="974" ht="12" spans="5:6">
      <c r="E974" s="13"/>
      <c r="F974" s="39"/>
    </row>
    <row r="975" ht="12" spans="5:6">
      <c r="E975" s="13"/>
      <c r="F975" s="39"/>
    </row>
    <row r="976" ht="12" spans="5:6">
      <c r="E976" s="13"/>
      <c r="F976" s="39"/>
    </row>
    <row r="977" ht="12" spans="5:6">
      <c r="E977" s="13"/>
      <c r="F977" s="39"/>
    </row>
    <row r="978" ht="12" spans="5:6">
      <c r="E978" s="13"/>
      <c r="F978" s="39"/>
    </row>
    <row r="979" ht="12" spans="5:6">
      <c r="E979" s="13"/>
      <c r="F979" s="39"/>
    </row>
    <row r="980" ht="12" spans="5:6">
      <c r="E980" s="13"/>
      <c r="F980" s="39"/>
    </row>
    <row r="981" ht="12" spans="5:6">
      <c r="E981" s="13"/>
      <c r="F981" s="39"/>
    </row>
    <row r="982" ht="12" spans="5:6">
      <c r="E982" s="13"/>
      <c r="F982" s="39"/>
    </row>
    <row r="983" ht="12" spans="5:6">
      <c r="E983" s="13"/>
      <c r="F983" s="39"/>
    </row>
    <row r="984" ht="12" spans="5:6">
      <c r="E984" s="13"/>
      <c r="F984" s="39"/>
    </row>
    <row r="985" ht="12" spans="5:6">
      <c r="E985" s="13"/>
      <c r="F985" s="39"/>
    </row>
    <row r="986" ht="12" spans="5:6">
      <c r="E986" s="13"/>
      <c r="F986" s="39"/>
    </row>
    <row r="987" ht="12" spans="5:6">
      <c r="E987" s="13"/>
      <c r="F987" s="39"/>
    </row>
    <row r="988" ht="12" spans="5:6">
      <c r="E988" s="13"/>
      <c r="F988" s="39"/>
    </row>
    <row r="989" ht="12" spans="5:6">
      <c r="E989" s="13"/>
      <c r="F989" s="39"/>
    </row>
    <row r="990" ht="12" spans="5:6">
      <c r="E990" s="13"/>
      <c r="F990" s="39"/>
    </row>
    <row r="991" ht="12" spans="5:6">
      <c r="E991" s="13"/>
      <c r="F991" s="39"/>
    </row>
    <row r="992" ht="12" spans="5:6">
      <c r="E992" s="13"/>
      <c r="F992" s="39"/>
    </row>
    <row r="993" ht="12" spans="5:6">
      <c r="E993" s="13"/>
      <c r="F993" s="39"/>
    </row>
    <row r="994" ht="12" spans="5:6">
      <c r="E994" s="13"/>
      <c r="F994" s="39"/>
    </row>
    <row r="995" ht="12" spans="5:6">
      <c r="E995" s="13"/>
      <c r="F995" s="39"/>
    </row>
    <row r="996" ht="12" spans="5:6">
      <c r="E996" s="13"/>
      <c r="F996" s="39"/>
    </row>
    <row r="997" ht="12" spans="5:6">
      <c r="E997" s="13"/>
      <c r="F997" s="39"/>
    </row>
    <row r="998" ht="12" spans="5:6">
      <c r="E998" s="13"/>
      <c r="F998" s="39"/>
    </row>
    <row r="999" ht="12" spans="5:6">
      <c r="E999" s="13"/>
      <c r="F999" s="39"/>
    </row>
  </sheetData>
  <mergeCells count="1">
    <mergeCell ref="A22:A23"/>
  </mergeCells>
  <hyperlinks>
    <hyperlink ref="D43" r:id="rId1" display="https://www.conrad.nl/p/flenslager-htb-gietijzer-ucfl-208-boordiameter-40-mm-gatafstand-144-mm-197075"/>
    <hyperlink ref="D13" r:id="rId2" display="https://shop.eriks.nl/en/fasteners-washers-plain-washers/flat-washer-steel-electrolytic-zinc-plated-din-125-m6-23256090/"/>
    <hyperlink ref="D14" r:id="rId3" display="https://shop.eriks.nl/en/fasteners-bolts-socket-head-cap-screws-fillister-head-screws/din912-hex-socket-head-cap-screw-steel-8-8-zinc-plated-m6x12mm-23241203/"/>
    <hyperlink ref="D12" r:id="rId4" display="https://shop.eriks.nl/en/fasteners-bolts-socket-head-cap-screws-fillister-head-screws/din912-hex-socket-head-cap-screw-steel-8-8-zinc-plated-m5x12mm-23241187/"/>
    <hyperlink ref="D11" r:id="rId5" display="https://shop.eriks.nl/en/fasteners-washers-plain-washers/flat-washer-steel-electrolytic-zinc-plated-din-125-m16-23256098/"/>
    <hyperlink ref="D15" r:id="rId6" display="https://shop.eriks.nl/en/fasteners-nuts-hexagonal-full-nuts/hex-nut-din934-steel-10-9-m6-23238448/"/>
    <hyperlink ref="D20" r:id="rId7" display="https://shop.eriks.nl/en/fasteners-nuts-hexagonal-full-nuts/hex-nut-din934-steel-10-9-m10-23238450/"/>
    <hyperlink ref="D18" r:id="rId8" display="https://shop.eriks.nl/en/fasteners-nuts-hexagonal-full-nuts/hex-nut-din934-steel-10-9-m12-23238451/"/>
    <hyperlink ref="D10" r:id="rId9" display="https://shop.eriks.nl/en/fasteners-bolts-socket-head-cap-screws-fillister-head-screws/din912-hex-socket-head-cap-screw-steel-8-8-zinc-plated-m16x30mm-23241308/"/>
    <hyperlink ref="D9" r:id="rId10" display="https://shop.eriks.nl/en/fasteners-bolts-socket-head-cap-screws-fillister-head-screws/din912-hex-socket-head-cap-screw-steel-8-8-zinc-plated-m16x40mm-23241310/"/>
    <hyperlink ref="D19" r:id="rId11" display="https://shop.eriks.nl/en/fasteners-bolts-hexagonal-bolts-hexagon-set-screws/din933-10-10-9-m10x40-100-zeskanttapbout-volledige-draad-23238289/"/>
    <hyperlink ref="D16" r:id="rId12" display="https://shop.eriks.nl/en/fasteners-threaded-rods-and-ends-threaded-rods/din975-10-9-m12-1-threaded-rods-length-1m-23247427/"/>
    <hyperlink ref="D46" r:id="rId13" display="https://shop.eriks.nl/en/mechanical-power-transmission-shaft-fixings-conical-clamping-bushes-taper-bush-taper-lock-bushes-metric-bore/taper-lock-bush-metric-bore-3020-45-11422695/"/>
    <hyperlink ref="D47" r:id="rId14" display="https://shop.eriks.nl/en/mechanical-power-transmission-shaft-fixings-conical-clamping-bushes-taper-bush-taper-lock-bushes-metric-bore/taper-lock-bush-metric-bore-3020-50-11422697/"/>
    <hyperlink ref="D44" r:id="rId15" display="https://shop.eriks.nl/en/hrc-elastomeric-coupling-hub-size-230-type-f-with-tapered-bore-for-taper-lock-3020-11423343/?searchTerm=hrc+230"/>
    <hyperlink ref="D45" r:id="rId16" display="https://shop.eriks.nl/en/spider-for-hrc-jaw-coupling-size-230-11423345/"/>
    <hyperlink ref="D5" r:id="rId17" display="https://www.danielsmetalen.nl/prijslijst_constructiestalen_plaatmaterialen.pdf#page=1"/>
    <hyperlink ref="D6" r:id="rId17" display="https://www.danielsmetalen.nl/prijslijst_constructiestalen_plaatmaterialen.pdf#page=1"/>
    <hyperlink ref="D4" r:id="rId17" display="https://www.danielsmetalen.nl/prijslijst_constructiestalen_plaatmaterialen.pdf#page=1"/>
    <hyperlink ref="D17" r:id="rId18" display="https://shop.eriks.nl/en/fasteners-washers-plain-washers/flat-washer-steel-electrolytic-zinc-plated-din-125-m12-23256124/"/>
    <hyperlink ref="D2" r:id="rId19" display="https://www.gta.nl/"/>
    <hyperlink ref="D3" r:id="rId17" display="https://www.danielsmetalen.nl/prijslijst_constructiestalen_plaatmaterialen.pdf#page=1"/>
    <hyperlink ref="D48" r:id="rId20" display="https://www.maedler.de/product/1643/1618/1034/2314/stirnzahnraeder-aus-stahl-c45-verzahnung-gehaertet-modul-6"/>
    <hyperlink ref="D49" r:id="rId20" display="https://www.maedler.de/product/1643/1618/1034/2314/stirnzahnraeder-aus-stahl-c45-verzahnung-gehaertet-modul-6"/>
    <hyperlink ref="D50" r:id="rId21" display="https://www.fabory.com/nl/vlakke-inlegspie-met-ronde-einden-hoog-type-din-6885-a-staal-c45%2bc-blank-14x9x70mm/p/39250149070"/>
    <hyperlink ref="D51" r:id="rId22" display="https://www.fabory.com/nl/vlakke-inlegspie-met-ronde-einden-hoog-type-din-6885-a-staal-c45%2bc-blank-14x9x80mm/p/39250149080"/>
    <hyperlink ref="D7" r:id="rId23" display="https://www.247tailorsteel.com/en/cnc-laser-cutting"/>
    <hyperlink ref="D22" r:id="rId24" display="https://www.yr.com.tr/gst/mdk/formK-a.aspx"/>
    <hyperlink ref="D23" r:id="rId24" display="https://www.yr.com.tr/gst/mdk/formK-a.aspx"/>
    <hyperlink ref="D8" r:id="rId25" display="https://www.acier-detail-decoupe.fr/aciers-doux/2783-acier-etire-mi-dur-a60c45.html"/>
    <hyperlink ref="D21" r:id="rId26" display="https://shop.eriks.nl/en/fasteners-nuts-round-nuts/d1804w-5-slott-rnd-nt-mf-m50x1-50-5-23244943/"/>
    <hyperlink ref="D25" r:id="rId27" display="https://nl.rs-online.com/web/p/aluminium-capacitors/7076530/"/>
    <hyperlink ref="D24" r:id="rId28" display="https://nl.rs-online.com/web/p/bridge-rectifiers/1699141/"/>
    <hyperlink ref="D26" r:id="rId29" display="https://nl.rs-online.com/web/p/through-hole-fixed-resistors/1663958/"/>
    <hyperlink ref="D27" r:id="rId30" display="https://nl.rs-online.com/web/p/through-hole-fixed-resistors/7077824/"/>
    <hyperlink ref="D28" r:id="rId31" display="https://nl.rs-online.com/web/p/aluminium-capacitors/7110860/"/>
    <hyperlink ref="D29" r:id="rId32" display="https://store.arduino.cc/arduino-nano"/>
    <hyperlink ref="D32" r:id="rId33" display="https://nl.rs-online.com/web/p/rotary-cam-switches/2579570/"/>
    <hyperlink ref="D34" r:id="rId34" display="https://nl.rs-online.com/web/p/emergency-stop-push-buttons/8337032/"/>
    <hyperlink ref="D36" r:id="rId35" display="https://nl.rs-online.com/web/p/contactors/3927835/"/>
    <hyperlink ref="D38" r:id="rId36" display="https://nl.rs-online.com/web/p/cable-glands/4442953/"/>
    <hyperlink ref="D39" r:id="rId37" display="https://nl.rs-online.com/web/p/non-fused-terminal-blocks/7961160/"/>
    <hyperlink ref="D40" r:id="rId38" display="https://nl.rs-online.com/web/p/din-rails/0467416/"/>
    <hyperlink ref="D41" r:id="rId39" display="https://www.hornbach.nl/shop/PCE-CEE-Fase-inverter-16A/828911/artikel.html"/>
    <hyperlink ref="D42" r:id="rId40" display="https://www.neopreen-kabel.nl/5-aderige-neopreenkabel/24-5-x-25-mm2-neopreenkabel-tm-99-meter.html#_qty-7"/>
    <hyperlink ref="D31" r:id="rId41" display="https://www.conrad.com/p/current-sensor-me067-iduino-me067-1616236"/>
    <hyperlink ref="D30" r:id="rId42" display="https://www.ebay.com/itm/5V-Two-2-Channel-Relay-Module-With-optocoupler-For-PIC-AVR-DSP-ARM-Arduino/192724853675?epid=734905713&amp;hash=item2cdf4be3ab:g:9QsAAOSwEX5b7YCh"/>
    <hyperlink ref="D37" r:id="rId43" display="https://nl.rs-online.com/web/p/din-rail-power-supplies/1368304/"/>
    <hyperlink ref="D33" r:id="rId44" display="https://nl.rs-online.com/web/p/non-fused-switch-disconnectors/0466148/"/>
    <hyperlink ref="D35" r:id="rId45" display="https://nl.rs-online.com/web/p/motor-protection-circuit-breakers/7740146/"/>
  </hyperlinks>
  <pageMargins left="0.699305555555556" right="0.6993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BOM Netherland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Yann Chauvin</cp:lastModifiedBy>
  <dcterms:created xsi:type="dcterms:W3CDTF">2022-10-10T16:41:00Z</dcterms:created>
  <dcterms:modified xsi:type="dcterms:W3CDTF">2022-12-14T12:09:42Z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1033-3.1.2.5330</vt:lpwstr>
  </property>
</Properties>
</file>